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Revize UTZ elektr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'PS 01 - Revize UTZ elektr...'!$C$79:$K$121</definedName>
    <definedName name="_xlnm.Print_Area" localSheetId="1">'PS 01 - Revize UTZ elektr...'!$C$4:$J$39,'PS 01 - Revize UTZ elektr...'!$C$45:$J$61,'PS 01 - Revize UTZ elektr...'!$C$67:$K$121</definedName>
    <definedName name="_xlnm.Print_Titles" localSheetId="1">'PS 01 - Revize UTZ elektr...'!$79:$79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4"/>
  <c r="E72"/>
  <c r="J55"/>
  <c r="F52"/>
  <c r="E50"/>
  <c r="J21"/>
  <c r="E21"/>
  <c r="J54"/>
  <c r="J20"/>
  <c r="J18"/>
  <c r="E18"/>
  <c r="F77"/>
  <c r="J17"/>
  <c r="J15"/>
  <c r="E15"/>
  <c r="F76"/>
  <c r="J14"/>
  <c r="J12"/>
  <c r="J52"/>
  <c r="E7"/>
  <c r="E70"/>
  <c i="1" r="L50"/>
  <c r="AM50"/>
  <c r="AM49"/>
  <c r="L49"/>
  <c r="AM47"/>
  <c r="L47"/>
  <c r="L45"/>
  <c r="L44"/>
  <c i="2" r="J109"/>
  <c r="BK107"/>
  <c r="J101"/>
  <c r="J104"/>
  <c r="BK96"/>
  <c r="J93"/>
  <c r="BK89"/>
  <c r="BK88"/>
  <c r="J100"/>
  <c r="BK99"/>
  <c r="BK93"/>
  <c r="BK92"/>
  <c r="J90"/>
  <c r="J88"/>
  <c r="J85"/>
  <c r="J95"/>
  <c r="F34"/>
  <c r="J98"/>
  <c r="J92"/>
  <c r="J87"/>
  <c r="J83"/>
  <c r="BK121"/>
  <c r="J121"/>
  <c r="BK120"/>
  <c r="J120"/>
  <c r="BK119"/>
  <c r="J119"/>
  <c r="BK118"/>
  <c r="J118"/>
  <c r="J116"/>
  <c r="J114"/>
  <c r="J113"/>
  <c r="J112"/>
  <c r="J111"/>
  <c r="J110"/>
  <c r="BK109"/>
  <c r="BK108"/>
  <c r="J106"/>
  <c r="J105"/>
  <c r="J103"/>
  <c r="BK102"/>
  <c r="J102"/>
  <c r="BK101"/>
  <c r="J97"/>
  <c r="J94"/>
  <c r="J91"/>
  <c r="J89"/>
  <c r="BK82"/>
  <c r="BK94"/>
  <c r="J86"/>
  <c r="BK117"/>
  <c r="J117"/>
  <c r="BK116"/>
  <c r="BK115"/>
  <c r="BK114"/>
  <c r="BK113"/>
  <c r="BK112"/>
  <c r="BK111"/>
  <c r="BK110"/>
  <c r="J108"/>
  <c r="BK106"/>
  <c r="BK104"/>
  <c r="BK103"/>
  <c r="BK100"/>
  <c r="J99"/>
  <c r="BK97"/>
  <c r="J96"/>
  <c r="BK95"/>
  <c r="BK91"/>
  <c r="BK90"/>
  <c r="BK86"/>
  <c r="BK85"/>
  <c r="BK84"/>
  <c r="BK83"/>
  <c r="J115"/>
  <c r="J107"/>
  <c r="BK105"/>
  <c r="BK98"/>
  <c r="BK87"/>
  <c r="J84"/>
  <c r="J82"/>
  <c i="1" r="AS54"/>
  <c i="2" l="1" r="BK81"/>
  <c r="J81"/>
  <c r="J60"/>
  <c r="P81"/>
  <c r="P80"/>
  <c i="1" r="AU55"/>
  <c i="2" r="R81"/>
  <c r="R80"/>
  <c r="T81"/>
  <c r="T80"/>
  <c r="E48"/>
  <c r="J74"/>
  <c r="BE96"/>
  <c r="BE109"/>
  <c r="F55"/>
  <c r="BE84"/>
  <c r="BE89"/>
  <c r="BE90"/>
  <c r="BE108"/>
  <c r="BE113"/>
  <c r="BE115"/>
  <c r="BE116"/>
  <c r="F54"/>
  <c r="J76"/>
  <c r="BE83"/>
  <c r="BE95"/>
  <c r="BE101"/>
  <c r="BE86"/>
  <c r="BE98"/>
  <c r="BE100"/>
  <c r="BE102"/>
  <c r="BE103"/>
  <c r="BE107"/>
  <c r="BE110"/>
  <c r="BE111"/>
  <c r="BE112"/>
  <c r="BE114"/>
  <c r="BE117"/>
  <c r="BE118"/>
  <c r="BE119"/>
  <c r="BE120"/>
  <c r="BE121"/>
  <c i="1" r="BA55"/>
  <c i="2" r="BE88"/>
  <c r="BE93"/>
  <c r="BE82"/>
  <c r="BE94"/>
  <c r="BE85"/>
  <c r="BE91"/>
  <c r="BE87"/>
  <c r="BE92"/>
  <c r="BE97"/>
  <c r="BE99"/>
  <c r="BE104"/>
  <c r="BE105"/>
  <c r="BE106"/>
  <c r="F35"/>
  <c i="1" r="BB55"/>
  <c r="BB54"/>
  <c r="AX54"/>
  <c i="2" r="J34"/>
  <c i="1" r="AW55"/>
  <c i="2" r="F37"/>
  <c i="1" r="BD55"/>
  <c r="BD54"/>
  <c r="W33"/>
  <c i="2" r="F36"/>
  <c i="1" r="BC55"/>
  <c r="BC54"/>
  <c r="W32"/>
  <c r="AU54"/>
  <c r="BA54"/>
  <c r="W30"/>
  <c i="2" l="1" r="BK80"/>
  <c r="J80"/>
  <c r="J59"/>
  <c i="1" r="AY54"/>
  <c r="W31"/>
  <c i="2" r="F33"/>
  <c i="1" r="AZ55"/>
  <c r="AZ54"/>
  <c r="W29"/>
  <c r="AW54"/>
  <c r="AK30"/>
  <c i="2" r="J33"/>
  <c i="1" r="AV55"/>
  <c r="AT55"/>
  <c i="2" l="1" r="J30"/>
  <c i="1" r="AG55"/>
  <c r="AG54"/>
  <c r="AK26"/>
  <c r="AV54"/>
  <c r="AK29"/>
  <c l="1" r="AN55"/>
  <c i="2" r="J39"/>
  <c i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<sst xmlns="http://schemas.openxmlformats.org/spreadsheetml/2006/main">
  <si>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</si>
  <si>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</si>
  <si>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</si>
  <si>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</si>
  <si>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</si>
  <si>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{24af866e-45ce-4c82-8fb6-cc13acd8014f}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</si>
  <si>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</si>
  <si>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</si>
  <si>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</si>
  <si>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</si>
  <si>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</si>
  <si>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</si>
  <si>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</si>
  <si>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</si>
  <si>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2025_12</t>
  </si>
  <si>
    <t>Měnit lze pouze buňky se žlutým podbarvením!_x000d_
_x000d_
1) v Rekapitulaci zakázky vyplňte údaje o Účastníkovi (přenesou se do ostatních sestav i v jiných listech)_x000d_
_x000d_
2) na vybraných listech vyplňte v sestavě Soupis prací ceny u položek</t>
  </si>
  <si>
    <t>Zakázka:</t>
  </si>
  <si>
    <t>Revize UTZ elektrických v obvodu OŘ Ostrava, oblast Olomouc na rok 2026</t>
  </si>
  <si>
    <t>KSO:</t>
  </si>
  <si>
    <t/>
  </si>
  <si>
    <t>CC-CZ:</t>
  </si>
  <si>
    <t>Místo:</t>
  </si>
  <si>
    <t>OŘ Ostrava</t>
  </si>
  <si>
    <t>Datum:</t>
  </si>
  <si>
    <t>8. 12. 2025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</si>
  <si>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</si>
  <si>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</si>
  <si>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</si>
  <si>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</si>
  <si>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</si>
  <si>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</si>
  <si>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</si>
  <si>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</si>
  <si>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</si>
  <si>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Jeroným Běhal, OŘ Ostrava, SEE Olomouc</t>
  </si>
  <si>
    <t>Poznámka:</t>
  </si>
  <si>
    <t>Soupis prací je sestaven s využitím Cenové soustavy Sborníku pro údržbu a opravy železniční infrastruktury pro rok 2026, vydaného SFDI v aktuálním znění - viz https://www.sfdi.cz/pravidla-metodiky-a-ceniky/cenove-databaze/._x000d_
Informativně: Sborník pro údržbu a opravy železniční infrastruktury (dále jen Sborník) je zpracován v souladu s obecně platnými právními předpisy a technickými předpisy, s interními předpisy a technickými kvalitativními podmínkami (TKP) správce železniční infrastruktury podle oborové příslušnosti v platném znění a v souladu s vyhláškou.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</si>
  <si>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</si>
  <si>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</si>
  <si>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</si>
  <si>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</si>
  <si>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</si>
  <si>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</si>
  <si>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</si>
  <si>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</si>
  <si>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</si>
  <si>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</si>
  <si>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</si>
  <si>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</si>
  <si>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</si>
  <si>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</si>
  <si>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</si>
  <si>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</si>
  <si>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</si>
  <si>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</si>
  <si>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</si>
  <si>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</si>
  <si>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</si>
  <si>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</si>
  <si>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</si>
  <si>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</si>
  <si>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</si>
  <si>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</si>
  <si>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</si>
  <si>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</si>
  <si>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</si>
  <si>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</si>
  <si>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</si>
  <si>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</si>
  <si>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</si>
  <si>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</si>
  <si>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</si>
  <si>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</si>
  <si>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</si>
  <si>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</si>
  <si>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</si>
  <si>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</si>
  <si>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</t>
  </si>
  <si>
    <t>1</t>
  </si>
  <si>
    <t>{9aae1408-480e-4128-9f28-7855e99d90a9}</t>
  </si>
  <si>
    <t>2</t>
  </si>
  <si>
    <t>KRYCÍ LIST SOUPISU PRACÍ</t>
  </si>
  <si>
    <t>Objekt:</t>
  </si>
  <si>
    <t>PS 01 - Revize UTZ elektrických v obvodu OŘ Ostrava, oblast Olomouc na rok 2026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</si>
  <si>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</si>
  <si>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</si>
  <si>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</si>
  <si>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</si>
  <si>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</si>
  <si>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</si>
  <si>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</si>
  <si>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</si>
  <si>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</si>
  <si>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</si>
  <si>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</si>
  <si>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</si>
  <si>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</si>
  <si>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</si>
  <si>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</si>
  <si>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</si>
  <si>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</si>
  <si>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</si>
  <si>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</si>
  <si>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</si>
  <si>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</si>
  <si>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</si>
  <si>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</si>
  <si>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7499252524</t>
  </si>
  <si>
    <t>Vyhotovení pravidelné revizní zprávy pro rozvodnu/ DTS / TTS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</si>
  <si>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</si>
  <si>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2026</t>
  </si>
  <si>
    <t>612818588</t>
  </si>
  <si>
    <t>7499252536</t>
  </si>
  <si>
    <t>Vyhotovení pravidelné revizní zprávy pro venkovní rozvody NN, VN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</si>
  <si>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-1684404720</t>
  </si>
  <si>
    <t>3</t>
  </si>
  <si>
    <t>7499252538</t>
  </si>
  <si>
    <t>Vyhotovení pravidelné revizní zprávy pro venkovní rozvody NN, VN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</si>
  <si>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608773353</t>
  </si>
  <si>
    <t>7499252542</t>
  </si>
  <si>
    <t>Vyhotovení pravidelné revizní zprávy pro venkovní rozvody NN, VN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</si>
  <si>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1990446323</t>
  </si>
  <si>
    <t>5</t>
  </si>
  <si>
    <t>7499252548</t>
  </si>
  <si>
    <t>Vyhotovení pravidelné revizní zprávy pro venkovní osvětlení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</si>
  <si>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-2132863344</t>
  </si>
  <si>
    <t>6</t>
  </si>
  <si>
    <t>7499252550</t>
  </si>
  <si>
    <t>Vyhotovení pravidelné revizní zprávy pro venkovní osvětlení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</si>
  <si>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2095586623</t>
  </si>
  <si>
    <t>7</t>
  </si>
  <si>
    <t>7499252552</t>
  </si>
  <si>
    <t>Vyhotovení pravidelné revizní zprávy pro venkovní osvětlení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</si>
  <si>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568601730</t>
  </si>
  <si>
    <t>8</t>
  </si>
  <si>
    <t>7499252554</t>
  </si>
  <si>
    <t>Vyhotovení pravidelné revizní zprávy pro venkovní osvětlení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</si>
  <si>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1547935131</t>
  </si>
  <si>
    <t>9</t>
  </si>
  <si>
    <t>7499252556</t>
  </si>
  <si>
    <t>Vyhotovení pravidelné revizní zprávy pro venkovní osvětlení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</si>
  <si>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-540234169</t>
  </si>
  <si>
    <t>10</t>
  </si>
  <si>
    <t>7499252560</t>
  </si>
  <si>
    <t>Vyhotovení pravidelné revizní zprávy pro PZS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</si>
  <si>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2145604601</t>
  </si>
  <si>
    <t>11</t>
  </si>
  <si>
    <t>7499252562</t>
  </si>
  <si>
    <t>Vyhotovení pravidelné revizní zprávy pro PZS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</si>
  <si>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286737260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</si>
  <si>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</si>
  <si>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</si>
  <si>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-1921720424</t>
  </si>
  <si>
    <t>13</t>
  </si>
  <si>
    <t>7499252566</t>
  </si>
  <si>
    <t>Vyhotovení pravidelné revizní zprávy pro vnitřní instalace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</si>
  <si>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1215880869</t>
  </si>
  <si>
    <t>14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</si>
  <si>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</si>
  <si>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</si>
  <si>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789210077</t>
  </si>
  <si>
    <t>15</t>
  </si>
  <si>
    <t>7499252570</t>
  </si>
  <si>
    <t>Vyhotovení pravidelné revizní zprávy pro vnitřní instalace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</si>
  <si>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320992359</t>
  </si>
  <si>
    <t>16</t>
  </si>
  <si>
    <t>7499252572</t>
  </si>
  <si>
    <t>Vyhotovení pravidelné revizní zprávy pro vnitřní instalace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</si>
  <si>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-468255794</t>
  </si>
  <si>
    <t>17</t>
  </si>
  <si>
    <t>7499252574</t>
  </si>
  <si>
    <t>Vyhotovení pravidelné revizní zprávy pro vnitřní instalace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</si>
  <si>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595721745</t>
  </si>
  <si>
    <t>18</t>
  </si>
  <si>
    <t>7499252586</t>
  </si>
  <si>
    <t>Vyhotovení pravidelné revizní zprávy pro umývárny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</si>
  <si>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1561856497</t>
  </si>
  <si>
    <t>19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</si>
  <si>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</si>
  <si>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</si>
  <si>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100910874</t>
  </si>
  <si>
    <t>20</t>
  </si>
  <si>
    <t>7499252592</t>
  </si>
  <si>
    <t>Vyhotovení pravidelné revizní zprávy pro hromosvody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</si>
  <si>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-757155631</t>
  </si>
  <si>
    <t>7499252602</t>
  </si>
  <si>
    <t>Vyhotovení pravidelné revizní zprávy pro EOV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</si>
  <si>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-1381233796</t>
  </si>
  <si>
    <t>22</t>
  </si>
  <si>
    <t>7499252604</t>
  </si>
  <si>
    <t>Vyhotovení pravidelné revizní zprávy pro EOV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</si>
  <si>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1270431899</t>
  </si>
  <si>
    <t>23</t>
  </si>
  <si>
    <t>7499252606</t>
  </si>
  <si>
    <t>Vyhotovení pravidelné revizní zprávy pro EOV doba provedení do 20 hod - celková prohlídka zařízení včetně měření, zkoušek zařízení tohoto provozního souboru nebo stavebního objektu revizním technikem na zařízení podle požadavku ČSN, včetně hodnocení a vyhotovení celkové revizní zprávy</t>
  </si>
  <si>
    <t>688530823</t>
  </si>
  <si>
    <t>24</t>
  </si>
  <si>
    <t>7499252608</t>
  </si>
  <si>
    <t>Vyhotovení pravidelné revizní zprávy pro EOV doba provedení do 25 hod - celková prohlídka zařízení včetně měření, zkoušek zařízení tohoto provozního souboru nebo stavebního objektu revizním technikem na zařízení podle požadavku ČSN, včetně hodnocení a vyhotovení celkové revizní zprávy</t>
  </si>
  <si>
    <t>1669932530</t>
  </si>
  <si>
    <t>25</t>
  </si>
  <si>
    <t>7499252610</t>
  </si>
  <si>
    <t>Vyhotovení pravidelné revizní zprávy pro EOV doba provedení do 30 hod - celková prohlídka zařízení včetně měření, zkoušek zařízení tohoto provozního souboru nebo stavebního objektu revizním technikem na zařízení podle požadavku ČSN, včetně hodnocení a vyhotovení celkové revizní zprávy</t>
  </si>
  <si>
    <t>-1682105270</t>
  </si>
  <si>
    <t>26</t>
  </si>
  <si>
    <t>7499252614</t>
  </si>
  <si>
    <t>Vyhotovení pravidelné revizní zprávy pro DaK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</si>
  <si>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1973314807</t>
  </si>
  <si>
    <t>27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</si>
  <si>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</si>
  <si>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</si>
  <si>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</si>
  <si>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-1434360379</t>
  </si>
  <si>
    <t>28</t>
  </si>
  <si>
    <t>7499252630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</si>
  <si>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</si>
  <si>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1452726836</t>
  </si>
  <si>
    <t>29</t>
  </si>
  <si>
    <t>7499252634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</si>
  <si>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</si>
  <si>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1054214437</t>
  </si>
  <si>
    <t>30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</si>
  <si>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</si>
  <si>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</si>
  <si>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-268632701</t>
  </si>
  <si>
    <t>31</t>
  </si>
  <si>
    <t>7499252656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</si>
  <si>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</si>
  <si>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-291285165</t>
  </si>
  <si>
    <t>32</t>
  </si>
  <si>
    <t>7499252658</t>
  </si>
  <si>
    <t>Vyhotovení pravidelné revizní zprávy pro jednotlivé technologie stanici EPZ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</si>
  <si>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-1160991251</t>
  </si>
  <si>
    <t>33</t>
  </si>
  <si>
    <t>7499252666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</si>
  <si>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</si>
  <si>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31686573</t>
  </si>
  <si>
    <t>34</t>
  </si>
  <si>
    <t>7499252670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</si>
  <si>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</si>
  <si>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-704820790</t>
  </si>
  <si>
    <t>35</t>
  </si>
  <si>
    <t>7499252674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</si>
  <si>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</si>
  <si>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-1373692167</t>
  </si>
  <si>
    <t>36</t>
  </si>
  <si>
    <t>7499252688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</si>
  <si>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</si>
  <si>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1740662508</t>
  </si>
  <si>
    <t>37</t>
  </si>
  <si>
    <t>7499252704</t>
  </si>
  <si>
    <t>Vyhotovení pravidelné revizní zprávy pro jednotlivé technologie rozvody NN a osvětlení zastávky - celková prohlídka zařízení včetně měření, zkoušek zařízení tohoto provozního souboru nebo stavebního objektu revizním technikem na zařízení podle požadavku ČSN, včetně hodnocení a vyhotovení celkové revizní zprávy</t>
  </si>
  <si>
    <t>1953397776</t>
  </si>
  <si>
    <t>38</t>
  </si>
  <si>
    <t>7499252736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</si>
  <si>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</si>
  <si>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1017739548</t>
  </si>
  <si>
    <t>39</t>
  </si>
  <si>
    <t>7499252738</t>
  </si>
  <si>
    <t>Vyhotovení pravidelné revizní zprávy pro jednotlivé technologie STS 6 kV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</si>
  <si>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-689278193</t>
  </si>
  <si>
    <t>40</t>
  </si>
  <si>
    <t>7499252740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</si>
  <si>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</si>
  <si>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-1183478310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</si>
  <si>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</si>
  <si>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</si>
  <si>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</si>
  <si>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</si>
  <si>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</si>
  <si>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</si>
  <si>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</si>
  <si>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"účastníka"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</si>
  <si>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</si>
  <si>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</si>
  <si>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</si>
  <si>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</si>
  <si>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</si>
  <si>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</si>
  <si>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</si>
  <si>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</si>
  <si>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</si>
  <si>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</si>
  <si>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</si>
  <si>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</si>
  <si>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</si>
  <si>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</si>
  <si>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</si>
  <si>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</si>
  <si>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</si>
  <si>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</si>
  <si>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</si>
  <si>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</si>
  <si>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</si>
  <si>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</si>
  <si>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</si>
  <si>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</si>
  <si>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</si>
  <si>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</si>
  <si>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</si>
  <si>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</si>
  <si>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</si>
  <si>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</si>
  <si>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</si>
  <si>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</si>
  <si>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</si>
  <si>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</si>
  <si>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</si>
  <si>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</si>
  <si>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</si>
  <si>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</si>
  <si>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</si>
  <si>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</si>
  <si>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</si>
  <si>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</si>
  <si>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</si>
  <si>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rekonstrukce - zde účastník vyplní svůj název (název subjektu) </t>
  </si>
  <si>
    <t>Pole IČ a DIČ v sestavě Rekapitulace rekonstrukce - zde účastník vyplní svoje IČ a DIČ</t>
  </si>
  <si>
    <t>Datum v sestavě Rekapitulace rekonstrukce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</si>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</sst>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0" fillId="0" borderId="24" xfId="0" applyFont="1" applyBorder="1" applyAlignment="1">
      <alignment vertical="center" wrapText="1"/>
    </xf>
    <xf numFmtId="0" fontId="30" fillId="0" borderId="25" xfId="0" applyFont="1" applyBorder="1" applyAlignment="1">
      <alignment vertical="center" wrapText="1"/>
    </xf>
    <xf numFmtId="0" fontId="30" fillId="0" borderId="26" xfId="0" applyFont="1" applyBorder="1" applyAlignment="1">
      <alignment vertical="center" wrapText="1"/>
    </xf>
    <xf numFmtId="0" fontId="30" fillId="0" borderId="27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27" xfId="0" applyFont="1" applyBorder="1" applyAlignment="1">
      <alignment vertical="center" wrapText="1"/>
    </xf>
    <xf numFmtId="0" fontId="32" fillId="0" borderId="29" xfId="0" applyFont="1" applyBorder="1" applyAlignment="1">
      <alignment horizontal="left" wrapText="1"/>
    </xf>
    <xf numFmtId="0" fontId="30" fillId="0" borderId="28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 wrapText="1"/>
    </xf>
    <xf numFmtId="0" fontId="33" fillId="0" borderId="1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vertical="center" wrapText="1"/>
    </xf>
    <xf numFmtId="0" fontId="30" fillId="0" borderId="30" xfId="0" applyFont="1" applyBorder="1" applyAlignment="1">
      <alignment vertical="center" wrapText="1"/>
    </xf>
    <xf numFmtId="0" fontId="35" fillId="0" borderId="29" xfId="0" applyFont="1" applyBorder="1" applyAlignment="1">
      <alignment vertical="center" wrapText="1"/>
    </xf>
    <xf numFmtId="0" fontId="30" fillId="0" borderId="31" xfId="0" applyFont="1" applyBorder="1" applyAlignment="1">
      <alignment vertical="center" wrapText="1"/>
    </xf>
    <xf numFmtId="0" fontId="30" fillId="0" borderId="1" xfId="0" applyFont="1" applyBorder="1" applyAlignment="1">
      <alignment vertical="top"/>
    </xf>
    <xf numFmtId="0" fontId="30" fillId="0" borderId="0" xfId="0" applyFont="1" applyAlignment="1">
      <alignment vertical="top"/>
    </xf>
    <xf numFmtId="0" fontId="30" fillId="0" borderId="24" xfId="0" applyFont="1" applyBorder="1" applyAlignment="1">
      <alignment horizontal="left" vertical="center"/>
    </xf>
    <xf numFmtId="0" fontId="30" fillId="0" borderId="25" xfId="0" applyFont="1" applyBorder="1" applyAlignment="1">
      <alignment horizontal="left" vertical="center"/>
    </xf>
    <xf numFmtId="0" fontId="30" fillId="0" borderId="26" xfId="0" applyFont="1" applyBorder="1" applyAlignment="1">
      <alignment horizontal="left" vertical="center"/>
    </xf>
    <xf numFmtId="0" fontId="30" fillId="0" borderId="27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0" fillId="0" borderId="28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32" fillId="0" borderId="29" xfId="0" applyFont="1" applyBorder="1" applyAlignment="1">
      <alignment horizontal="center" vertical="center"/>
    </xf>
    <xf numFmtId="0" fontId="36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0" fillId="0" borderId="30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left" vertical="center" wrapText="1"/>
    </xf>
    <xf numFmtId="0" fontId="30" fillId="0" borderId="25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 wrapText="1"/>
    </xf>
    <xf numFmtId="0" fontId="34" fillId="0" borderId="29" xfId="0" applyFont="1" applyBorder="1" applyAlignment="1">
      <alignment horizontal="left" vertical="center" wrapText="1"/>
    </xf>
    <xf numFmtId="0" fontId="34" fillId="0" borderId="3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top"/>
    </xf>
    <xf numFmtId="0" fontId="33" fillId="0" borderId="1" xfId="0" applyFont="1" applyBorder="1" applyAlignment="1">
      <alignment horizontal="center" vertical="top"/>
    </xf>
    <xf numFmtId="0" fontId="34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6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33" fillId="0" borderId="1" xfId="0" applyFont="1" applyBorder="1" applyAlignment="1">
      <alignment vertical="top"/>
    </xf>
    <xf numFmtId="49" fontId="33" fillId="0" borderId="1" xfId="0" applyNumberFormat="1" applyFont="1" applyBorder="1" applyAlignment="1">
      <alignment horizontal="left" vertical="center"/>
    </xf>
    <xf numFmtId="0" fontId="39" fillId="0" borderId="27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vertical="top"/>
    </xf>
    <xf numFmtId="0" fontId="40" fillId="0" borderId="1" xfId="0" applyFont="1" applyBorder="1" applyAlignment="1" applyProtection="1">
      <alignment horizontal="left" vertical="center"/>
    </xf>
    <xf numFmtId="0" fontId="40" fillId="0" borderId="1" xfId="0" applyFont="1" applyBorder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/>
    </xf>
    <xf numFmtId="0" fontId="3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2" fillId="0" borderId="29" xfId="0" applyFont="1" applyBorder="1" applyAlignment="1">
      <alignment horizontal="left"/>
    </xf>
    <xf numFmtId="0" fontId="36" fillId="0" borderId="29" xfId="0" applyFont="1" applyBorder="1" applyAlignment="1"/>
    <xf numFmtId="0" fontId="30" fillId="0" borderId="27" xfId="0" applyFont="1" applyBorder="1" applyAlignment="1">
      <alignment vertical="top"/>
    </xf>
    <xf numFmtId="0" fontId="30" fillId="0" borderId="28" xfId="0" applyFont="1" applyBorder="1" applyAlignment="1">
      <alignment vertical="top"/>
    </xf>
    <xf numFmtId="0" fontId="30" fillId="0" borderId="30" xfId="0" applyFont="1" applyBorder="1" applyAlignment="1">
      <alignment vertical="top"/>
    </xf>
    <xf numFmtId="0" fontId="30" fillId="0" borderId="29" xfId="0" applyFont="1" applyBorder="1" applyAlignment="1">
      <alignment vertical="top"/>
    </xf>
    <xf numFmtId="0" fontId="3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59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2025_12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Revize UTZ elektrických v obvodu OŘ Ostrava, oblast Olomouc na rok 2026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8. 12. 2025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Jeroným Běhal, OŘ Ostrava, SEE Olomouc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24.7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17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 01 - Revize UTZ elektr...'!J30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'PS 01 - Revize UTZ elektr...'!P80</f>
        <v>0</v>
      </c>
      <c r="AV55" s="118">
        <f>'PS 01 - Revize UTZ elektr...'!J33</f>
        <v>0</v>
      </c>
      <c r="AW55" s="118">
        <f>'PS 01 - Revize UTZ elektr...'!J34</f>
        <v>0</v>
      </c>
      <c r="AX55" s="118">
        <f>'PS 01 - Revize UTZ elektr...'!J35</f>
        <v>0</v>
      </c>
      <c r="AY55" s="118">
        <f>'PS 01 - Revize UTZ elektr...'!J36</f>
        <v>0</v>
      </c>
      <c r="AZ55" s="118">
        <f>'PS 01 - Revize UTZ elektr...'!F33</f>
        <v>0</v>
      </c>
      <c r="BA55" s="118">
        <f>'PS 01 - Revize UTZ elektr...'!F34</f>
        <v>0</v>
      </c>
      <c r="BB55" s="118">
        <f>'PS 01 - Revize UTZ elektr...'!F35</f>
        <v>0</v>
      </c>
      <c r="BC55" s="118">
        <f>'PS 01 - Revize UTZ elektr...'!F36</f>
        <v>0</v>
      </c>
      <c r="BD55" s="120">
        <f>'PS 01 - Revize UTZ elektr...'!F37</f>
        <v>0</v>
      </c>
      <c r="BE55" s="7"/>
      <c r="BT55" s="121" t="s">
        <v>78</v>
      </c>
      <c r="BV55" s="121" t="s">
        <v>73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1z0XqgU1CgK8KVJ0qXcIifDZQ3UUAgnToBTvfTQ4zJDOe4BNP7jcy+R2s6IY6KebhpEFiq+CnbXiOrcrJ5g/xg==" hashValue="MIKHBXoAcmn/4r8+d5S463ZcRkSXJcFRJZV7KiAH5gTTGfpuw9D83O9J9Zks5IPVNVErE6VEamu3sBg2RD7Oz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PS 01 - Revize UTZ elekt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26.25" customHeight="1">
      <c r="B7" s="18"/>
      <c r="E7" s="127" t="str">
        <f>'Rekapitulace zakázky'!K6</f>
        <v>Revize UTZ elektrických v obvodu OŘ Ostrava, oblast Olomouc na rok 2026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30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zakázky'!AN8</f>
        <v>8. 12. 2025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zakázky'!AN10="","",'Rekapitulace zakázky'!AN10)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zakázky'!E11="","",'Rekapitulace zakázky'!E11)</f>
        <v xml:space="preserve"> </v>
      </c>
      <c r="F15" s="36"/>
      <c r="G15" s="36"/>
      <c r="H15" s="36"/>
      <c r="I15" s="126" t="s">
        <v>28</v>
      </c>
      <c r="J15" s="130" t="str">
        <f>IF('Rekapitulace zakázky'!AN11="","",'Rekapitulace zakázky'!AN11)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29</v>
      </c>
      <c r="E17" s="36"/>
      <c r="F17" s="36"/>
      <c r="G17" s="36"/>
      <c r="H17" s="36"/>
      <c r="I17" s="126" t="s">
        <v>26</v>
      </c>
      <c r="J17" s="31" t="str">
        <f>'Rekapitulace zakázky'!AN13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zakázky'!E14</f>
        <v>Vyplň údaj</v>
      </c>
      <c r="F18" s="130"/>
      <c r="G18" s="130"/>
      <c r="H18" s="130"/>
      <c r="I18" s="126" t="s">
        <v>28</v>
      </c>
      <c r="J18" s="31" t="str">
        <f>'Rekapitulace zakázky'!AN14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31</v>
      </c>
      <c r="E20" s="36"/>
      <c r="F20" s="36"/>
      <c r="G20" s="36"/>
      <c r="H20" s="36"/>
      <c r="I20" s="126" t="s">
        <v>26</v>
      </c>
      <c r="J20" s="130" t="str">
        <f>IF('Rekapitulace zakázky'!AN16="","",'Rekapitulace zakázky'!AN16)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zakázky'!E17="","",'Rekapitulace zakázky'!E17)</f>
        <v xml:space="preserve"> </v>
      </c>
      <c r="F21" s="36"/>
      <c r="G21" s="36"/>
      <c r="H21" s="36"/>
      <c r="I21" s="126" t="s">
        <v>28</v>
      </c>
      <c r="J21" s="130" t="str">
        <f>IF('Rekapitulace zakázky'!AN17="","",'Rekapitulace zakázky'!AN17)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33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34</v>
      </c>
      <c r="F24" s="36"/>
      <c r="G24" s="36"/>
      <c r="H24" s="36"/>
      <c r="I24" s="126" t="s">
        <v>28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35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37</v>
      </c>
      <c r="E30" s="36"/>
      <c r="F30" s="36"/>
      <c r="G30" s="36"/>
      <c r="H30" s="36"/>
      <c r="I30" s="36"/>
      <c r="J30" s="138">
        <f>ROUND(J80,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39</v>
      </c>
      <c r="G32" s="36"/>
      <c r="H32" s="36"/>
      <c r="I32" s="139" t="s">
        <v>38</v>
      </c>
      <c r="J32" s="139" t="s">
        <v>40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41</v>
      </c>
      <c r="E33" s="126" t="s">
        <v>42</v>
      </c>
      <c r="F33" s="141">
        <f>ROUND((SUM(BE80:BE121)),  2)</f>
        <v>0</v>
      </c>
      <c r="G33" s="36"/>
      <c r="H33" s="36"/>
      <c r="I33" s="142">
        <v>0.20999999999999999</v>
      </c>
      <c r="J33" s="141">
        <f>ROUND(((SUM(BE80:BE121))*I33),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43</v>
      </c>
      <c r="F34" s="141">
        <f>ROUND((SUM(BF80:BF121)),  2)</f>
        <v>0</v>
      </c>
      <c r="G34" s="36"/>
      <c r="H34" s="36"/>
      <c r="I34" s="142">
        <v>0.12</v>
      </c>
      <c r="J34" s="141">
        <f>ROUND(((SUM(BF80:BF121))*I34),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44</v>
      </c>
      <c r="F35" s="141">
        <f>ROUND((SUM(BG80:BG121)),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45</v>
      </c>
      <c r="F36" s="141">
        <f>ROUND((SUM(BH80:BH121)),  2)</f>
        <v>0</v>
      </c>
      <c r="G36" s="36"/>
      <c r="H36" s="36"/>
      <c r="I36" s="142">
        <v>0.12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46</v>
      </c>
      <c r="F37" s="141">
        <f>ROUND((SUM(BI80:BI121)),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26.25" customHeight="1">
      <c r="A48" s="36"/>
      <c r="B48" s="37"/>
      <c r="C48" s="38"/>
      <c r="D48" s="38"/>
      <c r="E48" s="154" t="str">
        <f>E7</f>
        <v>Revize UTZ elektrických v obvodu OŘ Ostrava, oblast Olomouc na rok 2026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30" customHeight="1">
      <c r="A50" s="36"/>
      <c r="B50" s="37"/>
      <c r="C50" s="38"/>
      <c r="D50" s="38"/>
      <c r="E50" s="67" t="str">
        <f>E9</f>
        <v>PS 01 - Revize UTZ elektrických v obvodu OŘ Ostrava, oblast Olomouc na rok 2026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Ostrava</v>
      </c>
      <c r="G52" s="38"/>
      <c r="H52" s="38"/>
      <c r="I52" s="30" t="s">
        <v>23</v>
      </c>
      <c r="J52" s="70" t="str">
        <f>IF(J12="","",J12)</f>
        <v>8. 12. 2025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40.0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Jeroným Běhal, OŘ Ostrava, SEE Olomouc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J81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2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28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2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89</v>
      </c>
      <c r="D67" s="38"/>
      <c r="E67" s="38"/>
      <c r="F67" s="38"/>
      <c r="G67" s="38"/>
      <c r="H67" s="38"/>
      <c r="I67" s="38"/>
      <c r="J67" s="38"/>
      <c r="K67" s="38"/>
      <c r="L67" s="12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2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2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26.25" customHeight="1">
      <c r="A70" s="36"/>
      <c r="B70" s="37"/>
      <c r="C70" s="38"/>
      <c r="D70" s="38"/>
      <c r="E70" s="154" t="str">
        <f>E7</f>
        <v>Revize UTZ elektrických v obvodu OŘ Ostrava, oblast Olomouc na rok 2026</v>
      </c>
      <c r="F70" s="30"/>
      <c r="G70" s="30"/>
      <c r="H70" s="30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82</v>
      </c>
      <c r="D71" s="38"/>
      <c r="E71" s="38"/>
      <c r="F71" s="38"/>
      <c r="G71" s="38"/>
      <c r="H71" s="38"/>
      <c r="I71" s="38"/>
      <c r="J71" s="38"/>
      <c r="K71" s="3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30" customHeight="1">
      <c r="A72" s="36"/>
      <c r="B72" s="37"/>
      <c r="C72" s="38"/>
      <c r="D72" s="38"/>
      <c r="E72" s="67" t="str">
        <f>E9</f>
        <v>PS 01 - Revize UTZ elektrických v obvodu OŘ Ostrava, oblast Olomouc na rok 2026</v>
      </c>
      <c r="F72" s="38"/>
      <c r="G72" s="38"/>
      <c r="H72" s="38"/>
      <c r="I72" s="38"/>
      <c r="J72" s="38"/>
      <c r="K72" s="38"/>
      <c r="L72" s="12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2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Ostrava</v>
      </c>
      <c r="G74" s="38"/>
      <c r="H74" s="38"/>
      <c r="I74" s="30" t="s">
        <v>23</v>
      </c>
      <c r="J74" s="70" t="str">
        <f>IF(J12="","",J12)</f>
        <v>8. 12. 2025</v>
      </c>
      <c r="K74" s="38"/>
      <c r="L74" s="12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40.0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Jeroným Běhal, OŘ Ostrava, SEE Olomouc</v>
      </c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5"/>
      <c r="B79" s="166"/>
      <c r="C79" s="167" t="s">
        <v>90</v>
      </c>
      <c r="D79" s="168" t="s">
        <v>56</v>
      </c>
      <c r="E79" s="168" t="s">
        <v>52</v>
      </c>
      <c r="F79" s="168" t="s">
        <v>53</v>
      </c>
      <c r="G79" s="168" t="s">
        <v>91</v>
      </c>
      <c r="H79" s="168" t="s">
        <v>92</v>
      </c>
      <c r="I79" s="168" t="s">
        <v>93</v>
      </c>
      <c r="J79" s="168" t="s">
        <v>86</v>
      </c>
      <c r="K79" s="169" t="s">
        <v>94</v>
      </c>
      <c r="L79" s="170"/>
      <c r="M79" s="90" t="s">
        <v>19</v>
      </c>
      <c r="N79" s="91" t="s">
        <v>41</v>
      </c>
      <c r="O79" s="91" t="s">
        <v>95</v>
      </c>
      <c r="P79" s="91" t="s">
        <v>96</v>
      </c>
      <c r="Q79" s="91" t="s">
        <v>97</v>
      </c>
      <c r="R79" s="91" t="s">
        <v>98</v>
      </c>
      <c r="S79" s="91" t="s">
        <v>99</v>
      </c>
      <c r="T79" s="92" t="s">
        <v>100</v>
      </c>
      <c r="U79" s="165"/>
      <c r="V79" s="165"/>
      <c r="W79" s="165"/>
      <c r="X79" s="165"/>
      <c r="Y79" s="165"/>
      <c r="Z79" s="165"/>
      <c r="AA79" s="165"/>
      <c r="AB79" s="165"/>
      <c r="AC79" s="165"/>
      <c r="AD79" s="165"/>
      <c r="AE79" s="165"/>
    </row>
    <row r="80" s="2" customFormat="1" ht="22.8" customHeight="1">
      <c r="A80" s="36"/>
      <c r="B80" s="37"/>
      <c r="C80" s="97" t="s">
        <v>101</v>
      </c>
      <c r="D80" s="38"/>
      <c r="E80" s="38"/>
      <c r="F80" s="38"/>
      <c r="G80" s="38"/>
      <c r="H80" s="38"/>
      <c r="I80" s="38"/>
      <c r="J80" s="171">
        <f>BK80</f>
        <v>0</v>
      </c>
      <c r="K80" s="38"/>
      <c r="L80" s="42"/>
      <c r="M80" s="93"/>
      <c r="N80" s="172"/>
      <c r="O80" s="94"/>
      <c r="P80" s="173">
        <f>P81</f>
        <v>0</v>
      </c>
      <c r="Q80" s="94"/>
      <c r="R80" s="173">
        <f>R81</f>
        <v>0</v>
      </c>
      <c r="S80" s="94"/>
      <c r="T80" s="174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87</v>
      </c>
      <c r="BK80" s="175">
        <f>BK81</f>
        <v>0</v>
      </c>
    </row>
    <row r="81" s="11" customFormat="1" ht="25.92" customHeight="1">
      <c r="A81" s="11"/>
      <c r="B81" s="176"/>
      <c r="C81" s="177"/>
      <c r="D81" s="178" t="s">
        <v>70</v>
      </c>
      <c r="E81" s="179" t="s">
        <v>102</v>
      </c>
      <c r="F81" s="179" t="s">
        <v>103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SUM(P82:P121)</f>
        <v>0</v>
      </c>
      <c r="Q81" s="184"/>
      <c r="R81" s="185">
        <f>SUM(R82:R121)</f>
        <v>0</v>
      </c>
      <c r="S81" s="184"/>
      <c r="T81" s="186">
        <f>SUM(T82:T121)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87" t="s">
        <v>104</v>
      </c>
      <c r="AT81" s="188" t="s">
        <v>70</v>
      </c>
      <c r="AU81" s="188" t="s">
        <v>71</v>
      </c>
      <c r="AY81" s="187" t="s">
        <v>105</v>
      </c>
      <c r="BK81" s="189">
        <f>SUM(BK82:BK121)</f>
        <v>0</v>
      </c>
    </row>
    <row r="82" s="2" customFormat="1" ht="78" customHeight="1">
      <c r="A82" s="36"/>
      <c r="B82" s="37"/>
      <c r="C82" s="190" t="s">
        <v>78</v>
      </c>
      <c r="D82" s="190" t="s">
        <v>106</v>
      </c>
      <c r="E82" s="191" t="s">
        <v>107</v>
      </c>
      <c r="F82" s="192" t="s">
        <v>108</v>
      </c>
      <c r="G82" s="193" t="s">
        <v>109</v>
      </c>
      <c r="H82" s="194">
        <v>2</v>
      </c>
      <c r="I82" s="195"/>
      <c r="J82" s="196">
        <f>ROUND(I82*H82,2)</f>
        <v>0</v>
      </c>
      <c r="K82" s="192" t="s">
        <v>110</v>
      </c>
      <c r="L82" s="42"/>
      <c r="M82" s="197" t="s">
        <v>19</v>
      </c>
      <c r="N82" s="198" t="s">
        <v>42</v>
      </c>
      <c r="O82" s="82"/>
      <c r="P82" s="199">
        <f>O82*H82</f>
        <v>0</v>
      </c>
      <c r="Q82" s="199">
        <v>0</v>
      </c>
      <c r="R82" s="199">
        <f>Q82*H82</f>
        <v>0</v>
      </c>
      <c r="S82" s="199">
        <v>0</v>
      </c>
      <c r="T82" s="200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1" t="s">
        <v>78</v>
      </c>
      <c r="AT82" s="201" t="s">
        <v>106</v>
      </c>
      <c r="AU82" s="201" t="s">
        <v>78</v>
      </c>
      <c r="AY82" s="15" t="s">
        <v>105</v>
      </c>
      <c r="BE82" s="202">
        <f>IF(N82="základní",J82,0)</f>
        <v>0</v>
      </c>
      <c r="BF82" s="202">
        <f>IF(N82="snížená",J82,0)</f>
        <v>0</v>
      </c>
      <c r="BG82" s="202">
        <f>IF(N82="zákl. přenesená",J82,0)</f>
        <v>0</v>
      </c>
      <c r="BH82" s="202">
        <f>IF(N82="sníž. přenesená",J82,0)</f>
        <v>0</v>
      </c>
      <c r="BI82" s="202">
        <f>IF(N82="nulová",J82,0)</f>
        <v>0</v>
      </c>
      <c r="BJ82" s="15" t="s">
        <v>78</v>
      </c>
      <c r="BK82" s="202">
        <f>ROUND(I82*H82,2)</f>
        <v>0</v>
      </c>
      <c r="BL82" s="15" t="s">
        <v>78</v>
      </c>
      <c r="BM82" s="201" t="s">
        <v>111</v>
      </c>
    </row>
    <row r="83" s="2" customFormat="1" ht="78" customHeight="1">
      <c r="A83" s="36"/>
      <c r="B83" s="37"/>
      <c r="C83" s="190" t="s">
        <v>80</v>
      </c>
      <c r="D83" s="190" t="s">
        <v>106</v>
      </c>
      <c r="E83" s="191" t="s">
        <v>112</v>
      </c>
      <c r="F83" s="192" t="s">
        <v>113</v>
      </c>
      <c r="G83" s="193" t="s">
        <v>109</v>
      </c>
      <c r="H83" s="194">
        <v>6</v>
      </c>
      <c r="I83" s="195"/>
      <c r="J83" s="196">
        <f>ROUND(I83*H83,2)</f>
        <v>0</v>
      </c>
      <c r="K83" s="192" t="s">
        <v>110</v>
      </c>
      <c r="L83" s="42"/>
      <c r="M83" s="197" t="s">
        <v>19</v>
      </c>
      <c r="N83" s="198" t="s">
        <v>42</v>
      </c>
      <c r="O83" s="82"/>
      <c r="P83" s="199">
        <f>O83*H83</f>
        <v>0</v>
      </c>
      <c r="Q83" s="199">
        <v>0</v>
      </c>
      <c r="R83" s="199">
        <f>Q83*H83</f>
        <v>0</v>
      </c>
      <c r="S83" s="199">
        <v>0</v>
      </c>
      <c r="T83" s="200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1" t="s">
        <v>78</v>
      </c>
      <c r="AT83" s="201" t="s">
        <v>106</v>
      </c>
      <c r="AU83" s="201" t="s">
        <v>78</v>
      </c>
      <c r="AY83" s="15" t="s">
        <v>105</v>
      </c>
      <c r="BE83" s="202">
        <f>IF(N83="základní",J83,0)</f>
        <v>0</v>
      </c>
      <c r="BF83" s="202">
        <f>IF(N83="snížená",J83,0)</f>
        <v>0</v>
      </c>
      <c r="BG83" s="202">
        <f>IF(N83="zákl. přenesená",J83,0)</f>
        <v>0</v>
      </c>
      <c r="BH83" s="202">
        <f>IF(N83="sníž. přenesená",J83,0)</f>
        <v>0</v>
      </c>
      <c r="BI83" s="202">
        <f>IF(N83="nulová",J83,0)</f>
        <v>0</v>
      </c>
      <c r="BJ83" s="15" t="s">
        <v>78</v>
      </c>
      <c r="BK83" s="202">
        <f>ROUND(I83*H83,2)</f>
        <v>0</v>
      </c>
      <c r="BL83" s="15" t="s">
        <v>78</v>
      </c>
      <c r="BM83" s="201" t="s">
        <v>114</v>
      </c>
    </row>
    <row r="84" s="2" customFormat="1" ht="78" customHeight="1">
      <c r="A84" s="36"/>
      <c r="B84" s="37"/>
      <c r="C84" s="190" t="s">
        <v>115</v>
      </c>
      <c r="D84" s="190" t="s">
        <v>106</v>
      </c>
      <c r="E84" s="191" t="s">
        <v>116</v>
      </c>
      <c r="F84" s="192" t="s">
        <v>117</v>
      </c>
      <c r="G84" s="193" t="s">
        <v>109</v>
      </c>
      <c r="H84" s="194">
        <v>4</v>
      </c>
      <c r="I84" s="195"/>
      <c r="J84" s="196">
        <f>ROUND(I84*H84,2)</f>
        <v>0</v>
      </c>
      <c r="K84" s="192" t="s">
        <v>110</v>
      </c>
      <c r="L84" s="42"/>
      <c r="M84" s="197" t="s">
        <v>19</v>
      </c>
      <c r="N84" s="198" t="s">
        <v>42</v>
      </c>
      <c r="O84" s="82"/>
      <c r="P84" s="199">
        <f>O84*H84</f>
        <v>0</v>
      </c>
      <c r="Q84" s="199">
        <v>0</v>
      </c>
      <c r="R84" s="199">
        <f>Q84*H84</f>
        <v>0</v>
      </c>
      <c r="S84" s="199">
        <v>0</v>
      </c>
      <c r="T84" s="200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1" t="s">
        <v>78</v>
      </c>
      <c r="AT84" s="201" t="s">
        <v>106</v>
      </c>
      <c r="AU84" s="201" t="s">
        <v>78</v>
      </c>
      <c r="AY84" s="15" t="s">
        <v>105</v>
      </c>
      <c r="BE84" s="202">
        <f>IF(N84="základní",J84,0)</f>
        <v>0</v>
      </c>
      <c r="BF84" s="202">
        <f>IF(N84="snížená",J84,0)</f>
        <v>0</v>
      </c>
      <c r="BG84" s="202">
        <f>IF(N84="zákl. přenesená",J84,0)</f>
        <v>0</v>
      </c>
      <c r="BH84" s="202">
        <f>IF(N84="sníž. přenesená",J84,0)</f>
        <v>0</v>
      </c>
      <c r="BI84" s="202">
        <f>IF(N84="nulová",J84,0)</f>
        <v>0</v>
      </c>
      <c r="BJ84" s="15" t="s">
        <v>78</v>
      </c>
      <c r="BK84" s="202">
        <f>ROUND(I84*H84,2)</f>
        <v>0</v>
      </c>
      <c r="BL84" s="15" t="s">
        <v>78</v>
      </c>
      <c r="BM84" s="201" t="s">
        <v>118</v>
      </c>
    </row>
    <row r="85" s="2" customFormat="1" ht="78" customHeight="1">
      <c r="A85" s="36"/>
      <c r="B85" s="37"/>
      <c r="C85" s="190" t="s">
        <v>104</v>
      </c>
      <c r="D85" s="190" t="s">
        <v>106</v>
      </c>
      <c r="E85" s="191" t="s">
        <v>119</v>
      </c>
      <c r="F85" s="192" t="s">
        <v>120</v>
      </c>
      <c r="G85" s="193" t="s">
        <v>109</v>
      </c>
      <c r="H85" s="194">
        <v>8</v>
      </c>
      <c r="I85" s="195"/>
      <c r="J85" s="196">
        <f>ROUND(I85*H85,2)</f>
        <v>0</v>
      </c>
      <c r="K85" s="192" t="s">
        <v>110</v>
      </c>
      <c r="L85" s="42"/>
      <c r="M85" s="197" t="s">
        <v>19</v>
      </c>
      <c r="N85" s="198" t="s">
        <v>42</v>
      </c>
      <c r="O85" s="82"/>
      <c r="P85" s="199">
        <f>O85*H85</f>
        <v>0</v>
      </c>
      <c r="Q85" s="199">
        <v>0</v>
      </c>
      <c r="R85" s="199">
        <f>Q85*H85</f>
        <v>0</v>
      </c>
      <c r="S85" s="199">
        <v>0</v>
      </c>
      <c r="T85" s="200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1" t="s">
        <v>78</v>
      </c>
      <c r="AT85" s="201" t="s">
        <v>106</v>
      </c>
      <c r="AU85" s="201" t="s">
        <v>78</v>
      </c>
      <c r="AY85" s="15" t="s">
        <v>105</v>
      </c>
      <c r="BE85" s="202">
        <f>IF(N85="základní",J85,0)</f>
        <v>0</v>
      </c>
      <c r="BF85" s="202">
        <f>IF(N85="snížená",J85,0)</f>
        <v>0</v>
      </c>
      <c r="BG85" s="202">
        <f>IF(N85="zákl. přenesená",J85,0)</f>
        <v>0</v>
      </c>
      <c r="BH85" s="202">
        <f>IF(N85="sníž. přenesená",J85,0)</f>
        <v>0</v>
      </c>
      <c r="BI85" s="202">
        <f>IF(N85="nulová",J85,0)</f>
        <v>0</v>
      </c>
      <c r="BJ85" s="15" t="s">
        <v>78</v>
      </c>
      <c r="BK85" s="202">
        <f>ROUND(I85*H85,2)</f>
        <v>0</v>
      </c>
      <c r="BL85" s="15" t="s">
        <v>78</v>
      </c>
      <c r="BM85" s="201" t="s">
        <v>121</v>
      </c>
    </row>
    <row r="86" s="2" customFormat="1" ht="78" customHeight="1">
      <c r="A86" s="36"/>
      <c r="B86" s="37"/>
      <c r="C86" s="190" t="s">
        <v>122</v>
      </c>
      <c r="D86" s="190" t="s">
        <v>106</v>
      </c>
      <c r="E86" s="191" t="s">
        <v>123</v>
      </c>
      <c r="F86" s="192" t="s">
        <v>124</v>
      </c>
      <c r="G86" s="193" t="s">
        <v>109</v>
      </c>
      <c r="H86" s="194">
        <v>5</v>
      </c>
      <c r="I86" s="195"/>
      <c r="J86" s="196">
        <f>ROUND(I86*H86,2)</f>
        <v>0</v>
      </c>
      <c r="K86" s="192" t="s">
        <v>110</v>
      </c>
      <c r="L86" s="42"/>
      <c r="M86" s="197" t="s">
        <v>19</v>
      </c>
      <c r="N86" s="198" t="s">
        <v>42</v>
      </c>
      <c r="O86" s="82"/>
      <c r="P86" s="199">
        <f>O86*H86</f>
        <v>0</v>
      </c>
      <c r="Q86" s="199">
        <v>0</v>
      </c>
      <c r="R86" s="199">
        <f>Q86*H86</f>
        <v>0</v>
      </c>
      <c r="S86" s="199">
        <v>0</v>
      </c>
      <c r="T86" s="200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1" t="s">
        <v>78</v>
      </c>
      <c r="AT86" s="201" t="s">
        <v>106</v>
      </c>
      <c r="AU86" s="201" t="s">
        <v>78</v>
      </c>
      <c r="AY86" s="15" t="s">
        <v>105</v>
      </c>
      <c r="BE86" s="202">
        <f>IF(N86="základní",J86,0)</f>
        <v>0</v>
      </c>
      <c r="BF86" s="202">
        <f>IF(N86="snížená",J86,0)</f>
        <v>0</v>
      </c>
      <c r="BG86" s="202">
        <f>IF(N86="zákl. přenesená",J86,0)</f>
        <v>0</v>
      </c>
      <c r="BH86" s="202">
        <f>IF(N86="sníž. přenesená",J86,0)</f>
        <v>0</v>
      </c>
      <c r="BI86" s="202">
        <f>IF(N86="nulová",J86,0)</f>
        <v>0</v>
      </c>
      <c r="BJ86" s="15" t="s">
        <v>78</v>
      </c>
      <c r="BK86" s="202">
        <f>ROUND(I86*H86,2)</f>
        <v>0</v>
      </c>
      <c r="BL86" s="15" t="s">
        <v>78</v>
      </c>
      <c r="BM86" s="201" t="s">
        <v>125</v>
      </c>
    </row>
    <row r="87" s="2" customFormat="1" ht="78" customHeight="1">
      <c r="A87" s="36"/>
      <c r="B87" s="37"/>
      <c r="C87" s="190" t="s">
        <v>126</v>
      </c>
      <c r="D87" s="190" t="s">
        <v>106</v>
      </c>
      <c r="E87" s="191" t="s">
        <v>127</v>
      </c>
      <c r="F87" s="192" t="s">
        <v>128</v>
      </c>
      <c r="G87" s="193" t="s">
        <v>109</v>
      </c>
      <c r="H87" s="194">
        <v>13</v>
      </c>
      <c r="I87" s="195"/>
      <c r="J87" s="196">
        <f>ROUND(I87*H87,2)</f>
        <v>0</v>
      </c>
      <c r="K87" s="192" t="s">
        <v>110</v>
      </c>
      <c r="L87" s="42"/>
      <c r="M87" s="197" t="s">
        <v>19</v>
      </c>
      <c r="N87" s="198" t="s">
        <v>42</v>
      </c>
      <c r="O87" s="82"/>
      <c r="P87" s="199">
        <f>O87*H87</f>
        <v>0</v>
      </c>
      <c r="Q87" s="199">
        <v>0</v>
      </c>
      <c r="R87" s="199">
        <f>Q87*H87</f>
        <v>0</v>
      </c>
      <c r="S87" s="199">
        <v>0</v>
      </c>
      <c r="T87" s="20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1" t="s">
        <v>78</v>
      </c>
      <c r="AT87" s="201" t="s">
        <v>106</v>
      </c>
      <c r="AU87" s="201" t="s">
        <v>78</v>
      </c>
      <c r="AY87" s="15" t="s">
        <v>105</v>
      </c>
      <c r="BE87" s="202">
        <f>IF(N87="základní",J87,0)</f>
        <v>0</v>
      </c>
      <c r="BF87" s="202">
        <f>IF(N87="snížená",J87,0)</f>
        <v>0</v>
      </c>
      <c r="BG87" s="202">
        <f>IF(N87="zákl. přenesená",J87,0)</f>
        <v>0</v>
      </c>
      <c r="BH87" s="202">
        <f>IF(N87="sníž. přenesená",J87,0)</f>
        <v>0</v>
      </c>
      <c r="BI87" s="202">
        <f>IF(N87="nulová",J87,0)</f>
        <v>0</v>
      </c>
      <c r="BJ87" s="15" t="s">
        <v>78</v>
      </c>
      <c r="BK87" s="202">
        <f>ROUND(I87*H87,2)</f>
        <v>0</v>
      </c>
      <c r="BL87" s="15" t="s">
        <v>78</v>
      </c>
      <c r="BM87" s="201" t="s">
        <v>129</v>
      </c>
    </row>
    <row r="88" s="2" customFormat="1" ht="78" customHeight="1">
      <c r="A88" s="36"/>
      <c r="B88" s="37"/>
      <c r="C88" s="190" t="s">
        <v>130</v>
      </c>
      <c r="D88" s="190" t="s">
        <v>106</v>
      </c>
      <c r="E88" s="191" t="s">
        <v>131</v>
      </c>
      <c r="F88" s="192" t="s">
        <v>132</v>
      </c>
      <c r="G88" s="193" t="s">
        <v>109</v>
      </c>
      <c r="H88" s="194">
        <v>4</v>
      </c>
      <c r="I88" s="195"/>
      <c r="J88" s="196">
        <f>ROUND(I88*H88,2)</f>
        <v>0</v>
      </c>
      <c r="K88" s="192" t="s">
        <v>110</v>
      </c>
      <c r="L88" s="42"/>
      <c r="M88" s="197" t="s">
        <v>19</v>
      </c>
      <c r="N88" s="198" t="s">
        <v>42</v>
      </c>
      <c r="O88" s="82"/>
      <c r="P88" s="199">
        <f>O88*H88</f>
        <v>0</v>
      </c>
      <c r="Q88" s="199">
        <v>0</v>
      </c>
      <c r="R88" s="199">
        <f>Q88*H88</f>
        <v>0</v>
      </c>
      <c r="S88" s="199">
        <v>0</v>
      </c>
      <c r="T88" s="200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1" t="s">
        <v>78</v>
      </c>
      <c r="AT88" s="201" t="s">
        <v>106</v>
      </c>
      <c r="AU88" s="201" t="s">
        <v>78</v>
      </c>
      <c r="AY88" s="15" t="s">
        <v>105</v>
      </c>
      <c r="BE88" s="202">
        <f>IF(N88="základní",J88,0)</f>
        <v>0</v>
      </c>
      <c r="BF88" s="202">
        <f>IF(N88="snížená",J88,0)</f>
        <v>0</v>
      </c>
      <c r="BG88" s="202">
        <f>IF(N88="zákl. přenesená",J88,0)</f>
        <v>0</v>
      </c>
      <c r="BH88" s="202">
        <f>IF(N88="sníž. přenesená",J88,0)</f>
        <v>0</v>
      </c>
      <c r="BI88" s="202">
        <f>IF(N88="nulová",J88,0)</f>
        <v>0</v>
      </c>
      <c r="BJ88" s="15" t="s">
        <v>78</v>
      </c>
      <c r="BK88" s="202">
        <f>ROUND(I88*H88,2)</f>
        <v>0</v>
      </c>
      <c r="BL88" s="15" t="s">
        <v>78</v>
      </c>
      <c r="BM88" s="201" t="s">
        <v>133</v>
      </c>
    </row>
    <row r="89" s="2" customFormat="1" ht="78" customHeight="1">
      <c r="A89" s="36"/>
      <c r="B89" s="37"/>
      <c r="C89" s="190" t="s">
        <v>134</v>
      </c>
      <c r="D89" s="190" t="s">
        <v>106</v>
      </c>
      <c r="E89" s="191" t="s">
        <v>135</v>
      </c>
      <c r="F89" s="192" t="s">
        <v>136</v>
      </c>
      <c r="G89" s="193" t="s">
        <v>109</v>
      </c>
      <c r="H89" s="194">
        <v>15</v>
      </c>
      <c r="I89" s="195"/>
      <c r="J89" s="196">
        <f>ROUND(I89*H89,2)</f>
        <v>0</v>
      </c>
      <c r="K89" s="192" t="s">
        <v>110</v>
      </c>
      <c r="L89" s="42"/>
      <c r="M89" s="197" t="s">
        <v>19</v>
      </c>
      <c r="N89" s="198" t="s">
        <v>42</v>
      </c>
      <c r="O89" s="82"/>
      <c r="P89" s="199">
        <f>O89*H89</f>
        <v>0</v>
      </c>
      <c r="Q89" s="199">
        <v>0</v>
      </c>
      <c r="R89" s="199">
        <f>Q89*H89</f>
        <v>0</v>
      </c>
      <c r="S89" s="199">
        <v>0</v>
      </c>
      <c r="T89" s="20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1" t="s">
        <v>78</v>
      </c>
      <c r="AT89" s="201" t="s">
        <v>106</v>
      </c>
      <c r="AU89" s="201" t="s">
        <v>78</v>
      </c>
      <c r="AY89" s="15" t="s">
        <v>105</v>
      </c>
      <c r="BE89" s="202">
        <f>IF(N89="základní",J89,0)</f>
        <v>0</v>
      </c>
      <c r="BF89" s="202">
        <f>IF(N89="snížená",J89,0)</f>
        <v>0</v>
      </c>
      <c r="BG89" s="202">
        <f>IF(N89="zákl. přenesená",J89,0)</f>
        <v>0</v>
      </c>
      <c r="BH89" s="202">
        <f>IF(N89="sníž. přenesená",J89,0)</f>
        <v>0</v>
      </c>
      <c r="BI89" s="202">
        <f>IF(N89="nulová",J89,0)</f>
        <v>0</v>
      </c>
      <c r="BJ89" s="15" t="s">
        <v>78</v>
      </c>
      <c r="BK89" s="202">
        <f>ROUND(I89*H89,2)</f>
        <v>0</v>
      </c>
      <c r="BL89" s="15" t="s">
        <v>78</v>
      </c>
      <c r="BM89" s="201" t="s">
        <v>137</v>
      </c>
    </row>
    <row r="90" s="2" customFormat="1" ht="78" customHeight="1">
      <c r="A90" s="36"/>
      <c r="B90" s="37"/>
      <c r="C90" s="190" t="s">
        <v>138</v>
      </c>
      <c r="D90" s="190" t="s">
        <v>106</v>
      </c>
      <c r="E90" s="191" t="s">
        <v>139</v>
      </c>
      <c r="F90" s="192" t="s">
        <v>140</v>
      </c>
      <c r="G90" s="193" t="s">
        <v>109</v>
      </c>
      <c r="H90" s="194">
        <v>4</v>
      </c>
      <c r="I90" s="195"/>
      <c r="J90" s="196">
        <f>ROUND(I90*H90,2)</f>
        <v>0</v>
      </c>
      <c r="K90" s="192" t="s">
        <v>110</v>
      </c>
      <c r="L90" s="42"/>
      <c r="M90" s="197" t="s">
        <v>19</v>
      </c>
      <c r="N90" s="198" t="s">
        <v>42</v>
      </c>
      <c r="O90" s="82"/>
      <c r="P90" s="199">
        <f>O90*H90</f>
        <v>0</v>
      </c>
      <c r="Q90" s="199">
        <v>0</v>
      </c>
      <c r="R90" s="199">
        <f>Q90*H90</f>
        <v>0</v>
      </c>
      <c r="S90" s="199">
        <v>0</v>
      </c>
      <c r="T90" s="200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1" t="s">
        <v>78</v>
      </c>
      <c r="AT90" s="201" t="s">
        <v>106</v>
      </c>
      <c r="AU90" s="201" t="s">
        <v>78</v>
      </c>
      <c r="AY90" s="15" t="s">
        <v>105</v>
      </c>
      <c r="BE90" s="202">
        <f>IF(N90="základní",J90,0)</f>
        <v>0</v>
      </c>
      <c r="BF90" s="202">
        <f>IF(N90="snížená",J90,0)</f>
        <v>0</v>
      </c>
      <c r="BG90" s="202">
        <f>IF(N90="zákl. přenesená",J90,0)</f>
        <v>0</v>
      </c>
      <c r="BH90" s="202">
        <f>IF(N90="sníž. přenesená",J90,0)</f>
        <v>0</v>
      </c>
      <c r="BI90" s="202">
        <f>IF(N90="nulová",J90,0)</f>
        <v>0</v>
      </c>
      <c r="BJ90" s="15" t="s">
        <v>78</v>
      </c>
      <c r="BK90" s="202">
        <f>ROUND(I90*H90,2)</f>
        <v>0</v>
      </c>
      <c r="BL90" s="15" t="s">
        <v>78</v>
      </c>
      <c r="BM90" s="201" t="s">
        <v>141</v>
      </c>
    </row>
    <row r="91" s="2" customFormat="1" ht="78" customHeight="1">
      <c r="A91" s="36"/>
      <c r="B91" s="37"/>
      <c r="C91" s="190" t="s">
        <v>142</v>
      </c>
      <c r="D91" s="190" t="s">
        <v>106</v>
      </c>
      <c r="E91" s="191" t="s">
        <v>143</v>
      </c>
      <c r="F91" s="192" t="s">
        <v>144</v>
      </c>
      <c r="G91" s="193" t="s">
        <v>109</v>
      </c>
      <c r="H91" s="194">
        <v>39</v>
      </c>
      <c r="I91" s="195"/>
      <c r="J91" s="196">
        <f>ROUND(I91*H91,2)</f>
        <v>0</v>
      </c>
      <c r="K91" s="192" t="s">
        <v>110</v>
      </c>
      <c r="L91" s="42"/>
      <c r="M91" s="197" t="s">
        <v>19</v>
      </c>
      <c r="N91" s="198" t="s">
        <v>42</v>
      </c>
      <c r="O91" s="82"/>
      <c r="P91" s="199">
        <f>O91*H91</f>
        <v>0</v>
      </c>
      <c r="Q91" s="199">
        <v>0</v>
      </c>
      <c r="R91" s="199">
        <f>Q91*H91</f>
        <v>0</v>
      </c>
      <c r="S91" s="199">
        <v>0</v>
      </c>
      <c r="T91" s="200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1" t="s">
        <v>78</v>
      </c>
      <c r="AT91" s="201" t="s">
        <v>106</v>
      </c>
      <c r="AU91" s="201" t="s">
        <v>78</v>
      </c>
      <c r="AY91" s="15" t="s">
        <v>105</v>
      </c>
      <c r="BE91" s="202">
        <f>IF(N91="základní",J91,0)</f>
        <v>0</v>
      </c>
      <c r="BF91" s="202">
        <f>IF(N91="snížená",J91,0)</f>
        <v>0</v>
      </c>
      <c r="BG91" s="202">
        <f>IF(N91="zákl. přenesená",J91,0)</f>
        <v>0</v>
      </c>
      <c r="BH91" s="202">
        <f>IF(N91="sníž. přenesená",J91,0)</f>
        <v>0</v>
      </c>
      <c r="BI91" s="202">
        <f>IF(N91="nulová",J91,0)</f>
        <v>0</v>
      </c>
      <c r="BJ91" s="15" t="s">
        <v>78</v>
      </c>
      <c r="BK91" s="202">
        <f>ROUND(I91*H91,2)</f>
        <v>0</v>
      </c>
      <c r="BL91" s="15" t="s">
        <v>78</v>
      </c>
      <c r="BM91" s="201" t="s">
        <v>145</v>
      </c>
    </row>
    <row r="92" s="2" customFormat="1" ht="78" customHeight="1">
      <c r="A92" s="36"/>
      <c r="B92" s="37"/>
      <c r="C92" s="190" t="s">
        <v>146</v>
      </c>
      <c r="D92" s="190" t="s">
        <v>106</v>
      </c>
      <c r="E92" s="191" t="s">
        <v>147</v>
      </c>
      <c r="F92" s="192" t="s">
        <v>148</v>
      </c>
      <c r="G92" s="193" t="s">
        <v>109</v>
      </c>
      <c r="H92" s="194">
        <v>2</v>
      </c>
      <c r="I92" s="195"/>
      <c r="J92" s="196">
        <f>ROUND(I92*H92,2)</f>
        <v>0</v>
      </c>
      <c r="K92" s="192" t="s">
        <v>110</v>
      </c>
      <c r="L92" s="42"/>
      <c r="M92" s="197" t="s">
        <v>19</v>
      </c>
      <c r="N92" s="198" t="s">
        <v>42</v>
      </c>
      <c r="O92" s="82"/>
      <c r="P92" s="199">
        <f>O92*H92</f>
        <v>0</v>
      </c>
      <c r="Q92" s="199">
        <v>0</v>
      </c>
      <c r="R92" s="199">
        <f>Q92*H92</f>
        <v>0</v>
      </c>
      <c r="S92" s="199">
        <v>0</v>
      </c>
      <c r="T92" s="200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1" t="s">
        <v>78</v>
      </c>
      <c r="AT92" s="201" t="s">
        <v>106</v>
      </c>
      <c r="AU92" s="201" t="s">
        <v>78</v>
      </c>
      <c r="AY92" s="15" t="s">
        <v>105</v>
      </c>
      <c r="BE92" s="202">
        <f>IF(N92="základní",J92,0)</f>
        <v>0</v>
      </c>
      <c r="BF92" s="202">
        <f>IF(N92="snížená",J92,0)</f>
        <v>0</v>
      </c>
      <c r="BG92" s="202">
        <f>IF(N92="zákl. přenesená",J92,0)</f>
        <v>0</v>
      </c>
      <c r="BH92" s="202">
        <f>IF(N92="sníž. přenesená",J92,0)</f>
        <v>0</v>
      </c>
      <c r="BI92" s="202">
        <f>IF(N92="nulová",J92,0)</f>
        <v>0</v>
      </c>
      <c r="BJ92" s="15" t="s">
        <v>78</v>
      </c>
      <c r="BK92" s="202">
        <f>ROUND(I92*H92,2)</f>
        <v>0</v>
      </c>
      <c r="BL92" s="15" t="s">
        <v>78</v>
      </c>
      <c r="BM92" s="201" t="s">
        <v>149</v>
      </c>
    </row>
    <row r="93" s="2" customFormat="1" ht="78" customHeight="1">
      <c r="A93" s="36"/>
      <c r="B93" s="37"/>
      <c r="C93" s="190" t="s">
        <v>8</v>
      </c>
      <c r="D93" s="190" t="s">
        <v>106</v>
      </c>
      <c r="E93" s="191" t="s">
        <v>150</v>
      </c>
      <c r="F93" s="192" t="s">
        <v>151</v>
      </c>
      <c r="G93" s="193" t="s">
        <v>109</v>
      </c>
      <c r="H93" s="194">
        <v>4</v>
      </c>
      <c r="I93" s="195"/>
      <c r="J93" s="196">
        <f>ROUND(I93*H93,2)</f>
        <v>0</v>
      </c>
      <c r="K93" s="192" t="s">
        <v>110</v>
      </c>
      <c r="L93" s="42"/>
      <c r="M93" s="197" t="s">
        <v>19</v>
      </c>
      <c r="N93" s="198" t="s">
        <v>42</v>
      </c>
      <c r="O93" s="82"/>
      <c r="P93" s="199">
        <f>O93*H93</f>
        <v>0</v>
      </c>
      <c r="Q93" s="199">
        <v>0</v>
      </c>
      <c r="R93" s="199">
        <f>Q93*H93</f>
        <v>0</v>
      </c>
      <c r="S93" s="199">
        <v>0</v>
      </c>
      <c r="T93" s="20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1" t="s">
        <v>78</v>
      </c>
      <c r="AT93" s="201" t="s">
        <v>106</v>
      </c>
      <c r="AU93" s="201" t="s">
        <v>78</v>
      </c>
      <c r="AY93" s="15" t="s">
        <v>105</v>
      </c>
      <c r="BE93" s="202">
        <f>IF(N93="základní",J93,0)</f>
        <v>0</v>
      </c>
      <c r="BF93" s="202">
        <f>IF(N93="snížená",J93,0)</f>
        <v>0</v>
      </c>
      <c r="BG93" s="202">
        <f>IF(N93="zákl. přenesená",J93,0)</f>
        <v>0</v>
      </c>
      <c r="BH93" s="202">
        <f>IF(N93="sníž. přenesená",J93,0)</f>
        <v>0</v>
      </c>
      <c r="BI93" s="202">
        <f>IF(N93="nulová",J93,0)</f>
        <v>0</v>
      </c>
      <c r="BJ93" s="15" t="s">
        <v>78</v>
      </c>
      <c r="BK93" s="202">
        <f>ROUND(I93*H93,2)</f>
        <v>0</v>
      </c>
      <c r="BL93" s="15" t="s">
        <v>78</v>
      </c>
      <c r="BM93" s="201" t="s">
        <v>152</v>
      </c>
    </row>
    <row r="94" s="2" customFormat="1" ht="78" customHeight="1">
      <c r="A94" s="36"/>
      <c r="B94" s="37"/>
      <c r="C94" s="190" t="s">
        <v>153</v>
      </c>
      <c r="D94" s="190" t="s">
        <v>106</v>
      </c>
      <c r="E94" s="191" t="s">
        <v>154</v>
      </c>
      <c r="F94" s="192" t="s">
        <v>155</v>
      </c>
      <c r="G94" s="193" t="s">
        <v>109</v>
      </c>
      <c r="H94" s="194">
        <v>30</v>
      </c>
      <c r="I94" s="195"/>
      <c r="J94" s="196">
        <f>ROUND(I94*H94,2)</f>
        <v>0</v>
      </c>
      <c r="K94" s="192" t="s">
        <v>110</v>
      </c>
      <c r="L94" s="42"/>
      <c r="M94" s="197" t="s">
        <v>19</v>
      </c>
      <c r="N94" s="198" t="s">
        <v>42</v>
      </c>
      <c r="O94" s="82"/>
      <c r="P94" s="199">
        <f>O94*H94</f>
        <v>0</v>
      </c>
      <c r="Q94" s="199">
        <v>0</v>
      </c>
      <c r="R94" s="199">
        <f>Q94*H94</f>
        <v>0</v>
      </c>
      <c r="S94" s="199">
        <v>0</v>
      </c>
      <c r="T94" s="200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1" t="s">
        <v>78</v>
      </c>
      <c r="AT94" s="201" t="s">
        <v>106</v>
      </c>
      <c r="AU94" s="201" t="s">
        <v>78</v>
      </c>
      <c r="AY94" s="15" t="s">
        <v>105</v>
      </c>
      <c r="BE94" s="202">
        <f>IF(N94="základní",J94,0)</f>
        <v>0</v>
      </c>
      <c r="BF94" s="202">
        <f>IF(N94="snížená",J94,0)</f>
        <v>0</v>
      </c>
      <c r="BG94" s="202">
        <f>IF(N94="zákl. přenesená",J94,0)</f>
        <v>0</v>
      </c>
      <c r="BH94" s="202">
        <f>IF(N94="sníž. přenesená",J94,0)</f>
        <v>0</v>
      </c>
      <c r="BI94" s="202">
        <f>IF(N94="nulová",J94,0)</f>
        <v>0</v>
      </c>
      <c r="BJ94" s="15" t="s">
        <v>78</v>
      </c>
      <c r="BK94" s="202">
        <f>ROUND(I94*H94,2)</f>
        <v>0</v>
      </c>
      <c r="BL94" s="15" t="s">
        <v>78</v>
      </c>
      <c r="BM94" s="201" t="s">
        <v>156</v>
      </c>
    </row>
    <row r="95" s="2" customFormat="1" ht="78" customHeight="1">
      <c r="A95" s="36"/>
      <c r="B95" s="37"/>
      <c r="C95" s="190" t="s">
        <v>157</v>
      </c>
      <c r="D95" s="190" t="s">
        <v>106</v>
      </c>
      <c r="E95" s="191" t="s">
        <v>158</v>
      </c>
      <c r="F95" s="192" t="s">
        <v>159</v>
      </c>
      <c r="G95" s="193" t="s">
        <v>109</v>
      </c>
      <c r="H95" s="194">
        <v>51</v>
      </c>
      <c r="I95" s="195"/>
      <c r="J95" s="196">
        <f>ROUND(I95*H95,2)</f>
        <v>0</v>
      </c>
      <c r="K95" s="192" t="s">
        <v>110</v>
      </c>
      <c r="L95" s="42"/>
      <c r="M95" s="197" t="s">
        <v>19</v>
      </c>
      <c r="N95" s="198" t="s">
        <v>42</v>
      </c>
      <c r="O95" s="82"/>
      <c r="P95" s="199">
        <f>O95*H95</f>
        <v>0</v>
      </c>
      <c r="Q95" s="199">
        <v>0</v>
      </c>
      <c r="R95" s="199">
        <f>Q95*H95</f>
        <v>0</v>
      </c>
      <c r="S95" s="199">
        <v>0</v>
      </c>
      <c r="T95" s="20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1" t="s">
        <v>78</v>
      </c>
      <c r="AT95" s="201" t="s">
        <v>106</v>
      </c>
      <c r="AU95" s="201" t="s">
        <v>78</v>
      </c>
      <c r="AY95" s="15" t="s">
        <v>105</v>
      </c>
      <c r="BE95" s="202">
        <f>IF(N95="základní",J95,0)</f>
        <v>0</v>
      </c>
      <c r="BF95" s="202">
        <f>IF(N95="snížená",J95,0)</f>
        <v>0</v>
      </c>
      <c r="BG95" s="202">
        <f>IF(N95="zákl. přenesená",J95,0)</f>
        <v>0</v>
      </c>
      <c r="BH95" s="202">
        <f>IF(N95="sníž. přenesená",J95,0)</f>
        <v>0</v>
      </c>
      <c r="BI95" s="202">
        <f>IF(N95="nulová",J95,0)</f>
        <v>0</v>
      </c>
      <c r="BJ95" s="15" t="s">
        <v>78</v>
      </c>
      <c r="BK95" s="202">
        <f>ROUND(I95*H95,2)</f>
        <v>0</v>
      </c>
      <c r="BL95" s="15" t="s">
        <v>78</v>
      </c>
      <c r="BM95" s="201" t="s">
        <v>160</v>
      </c>
    </row>
    <row r="96" s="2" customFormat="1" ht="78" customHeight="1">
      <c r="A96" s="36"/>
      <c r="B96" s="37"/>
      <c r="C96" s="190" t="s">
        <v>161</v>
      </c>
      <c r="D96" s="190" t="s">
        <v>106</v>
      </c>
      <c r="E96" s="191" t="s">
        <v>162</v>
      </c>
      <c r="F96" s="192" t="s">
        <v>163</v>
      </c>
      <c r="G96" s="193" t="s">
        <v>109</v>
      </c>
      <c r="H96" s="194">
        <v>8</v>
      </c>
      <c r="I96" s="195"/>
      <c r="J96" s="196">
        <f>ROUND(I96*H96,2)</f>
        <v>0</v>
      </c>
      <c r="K96" s="192" t="s">
        <v>110</v>
      </c>
      <c r="L96" s="42"/>
      <c r="M96" s="197" t="s">
        <v>19</v>
      </c>
      <c r="N96" s="198" t="s">
        <v>42</v>
      </c>
      <c r="O96" s="82"/>
      <c r="P96" s="199">
        <f>O96*H96</f>
        <v>0</v>
      </c>
      <c r="Q96" s="199">
        <v>0</v>
      </c>
      <c r="R96" s="199">
        <f>Q96*H96</f>
        <v>0</v>
      </c>
      <c r="S96" s="199">
        <v>0</v>
      </c>
      <c r="T96" s="20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1" t="s">
        <v>78</v>
      </c>
      <c r="AT96" s="201" t="s">
        <v>106</v>
      </c>
      <c r="AU96" s="201" t="s">
        <v>78</v>
      </c>
      <c r="AY96" s="15" t="s">
        <v>105</v>
      </c>
      <c r="BE96" s="202">
        <f>IF(N96="základní",J96,0)</f>
        <v>0</v>
      </c>
      <c r="BF96" s="202">
        <f>IF(N96="snížená",J96,0)</f>
        <v>0</v>
      </c>
      <c r="BG96" s="202">
        <f>IF(N96="zákl. přenesená",J96,0)</f>
        <v>0</v>
      </c>
      <c r="BH96" s="202">
        <f>IF(N96="sníž. přenesená",J96,0)</f>
        <v>0</v>
      </c>
      <c r="BI96" s="202">
        <f>IF(N96="nulová",J96,0)</f>
        <v>0</v>
      </c>
      <c r="BJ96" s="15" t="s">
        <v>78</v>
      </c>
      <c r="BK96" s="202">
        <f>ROUND(I96*H96,2)</f>
        <v>0</v>
      </c>
      <c r="BL96" s="15" t="s">
        <v>78</v>
      </c>
      <c r="BM96" s="201" t="s">
        <v>164</v>
      </c>
    </row>
    <row r="97" s="2" customFormat="1" ht="78" customHeight="1">
      <c r="A97" s="36"/>
      <c r="B97" s="37"/>
      <c r="C97" s="190" t="s">
        <v>165</v>
      </c>
      <c r="D97" s="190" t="s">
        <v>106</v>
      </c>
      <c r="E97" s="191" t="s">
        <v>166</v>
      </c>
      <c r="F97" s="192" t="s">
        <v>167</v>
      </c>
      <c r="G97" s="193" t="s">
        <v>109</v>
      </c>
      <c r="H97" s="194">
        <v>12</v>
      </c>
      <c r="I97" s="195"/>
      <c r="J97" s="196">
        <f>ROUND(I97*H97,2)</f>
        <v>0</v>
      </c>
      <c r="K97" s="192" t="s">
        <v>110</v>
      </c>
      <c r="L97" s="42"/>
      <c r="M97" s="197" t="s">
        <v>19</v>
      </c>
      <c r="N97" s="198" t="s">
        <v>42</v>
      </c>
      <c r="O97" s="82"/>
      <c r="P97" s="199">
        <f>O97*H97</f>
        <v>0</v>
      </c>
      <c r="Q97" s="199">
        <v>0</v>
      </c>
      <c r="R97" s="199">
        <f>Q97*H97</f>
        <v>0</v>
      </c>
      <c r="S97" s="199">
        <v>0</v>
      </c>
      <c r="T97" s="20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1" t="s">
        <v>78</v>
      </c>
      <c r="AT97" s="201" t="s">
        <v>106</v>
      </c>
      <c r="AU97" s="201" t="s">
        <v>78</v>
      </c>
      <c r="AY97" s="15" t="s">
        <v>105</v>
      </c>
      <c r="BE97" s="202">
        <f>IF(N97="základní",J97,0)</f>
        <v>0</v>
      </c>
      <c r="BF97" s="202">
        <f>IF(N97="snížená",J97,0)</f>
        <v>0</v>
      </c>
      <c r="BG97" s="202">
        <f>IF(N97="zákl. přenesená",J97,0)</f>
        <v>0</v>
      </c>
      <c r="BH97" s="202">
        <f>IF(N97="sníž. přenesená",J97,0)</f>
        <v>0</v>
      </c>
      <c r="BI97" s="202">
        <f>IF(N97="nulová",J97,0)</f>
        <v>0</v>
      </c>
      <c r="BJ97" s="15" t="s">
        <v>78</v>
      </c>
      <c r="BK97" s="202">
        <f>ROUND(I97*H97,2)</f>
        <v>0</v>
      </c>
      <c r="BL97" s="15" t="s">
        <v>78</v>
      </c>
      <c r="BM97" s="201" t="s">
        <v>168</v>
      </c>
    </row>
    <row r="98" s="2" customFormat="1" ht="78" customHeight="1">
      <c r="A98" s="36"/>
      <c r="B98" s="37"/>
      <c r="C98" s="190" t="s">
        <v>169</v>
      </c>
      <c r="D98" s="190" t="s">
        <v>106</v>
      </c>
      <c r="E98" s="191" t="s">
        <v>170</v>
      </c>
      <c r="F98" s="192" t="s">
        <v>171</v>
      </c>
      <c r="G98" s="193" t="s">
        <v>109</v>
      </c>
      <c r="H98" s="194">
        <v>2</v>
      </c>
      <c r="I98" s="195"/>
      <c r="J98" s="196">
        <f>ROUND(I98*H98,2)</f>
        <v>0</v>
      </c>
      <c r="K98" s="192" t="s">
        <v>110</v>
      </c>
      <c r="L98" s="42"/>
      <c r="M98" s="197" t="s">
        <v>19</v>
      </c>
      <c r="N98" s="198" t="s">
        <v>42</v>
      </c>
      <c r="O98" s="82"/>
      <c r="P98" s="199">
        <f>O98*H98</f>
        <v>0</v>
      </c>
      <c r="Q98" s="199">
        <v>0</v>
      </c>
      <c r="R98" s="199">
        <f>Q98*H98</f>
        <v>0</v>
      </c>
      <c r="S98" s="199">
        <v>0</v>
      </c>
      <c r="T98" s="200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1" t="s">
        <v>78</v>
      </c>
      <c r="AT98" s="201" t="s">
        <v>106</v>
      </c>
      <c r="AU98" s="201" t="s">
        <v>78</v>
      </c>
      <c r="AY98" s="15" t="s">
        <v>105</v>
      </c>
      <c r="BE98" s="202">
        <f>IF(N98="základní",J98,0)</f>
        <v>0</v>
      </c>
      <c r="BF98" s="202">
        <f>IF(N98="snížená",J98,0)</f>
        <v>0</v>
      </c>
      <c r="BG98" s="202">
        <f>IF(N98="zákl. přenesená",J98,0)</f>
        <v>0</v>
      </c>
      <c r="BH98" s="202">
        <f>IF(N98="sníž. přenesená",J98,0)</f>
        <v>0</v>
      </c>
      <c r="BI98" s="202">
        <f>IF(N98="nulová",J98,0)</f>
        <v>0</v>
      </c>
      <c r="BJ98" s="15" t="s">
        <v>78</v>
      </c>
      <c r="BK98" s="202">
        <f>ROUND(I98*H98,2)</f>
        <v>0</v>
      </c>
      <c r="BL98" s="15" t="s">
        <v>78</v>
      </c>
      <c r="BM98" s="201" t="s">
        <v>172</v>
      </c>
    </row>
    <row r="99" s="2" customFormat="1" ht="78" customHeight="1">
      <c r="A99" s="36"/>
      <c r="B99" s="37"/>
      <c r="C99" s="190" t="s">
        <v>173</v>
      </c>
      <c r="D99" s="190" t="s">
        <v>106</v>
      </c>
      <c r="E99" s="191" t="s">
        <v>174</v>
      </c>
      <c r="F99" s="192" t="s">
        <v>175</v>
      </c>
      <c r="G99" s="193" t="s">
        <v>109</v>
      </c>
      <c r="H99" s="194">
        <v>24</v>
      </c>
      <c r="I99" s="195"/>
      <c r="J99" s="196">
        <f>ROUND(I99*H99,2)</f>
        <v>0</v>
      </c>
      <c r="K99" s="192" t="s">
        <v>110</v>
      </c>
      <c r="L99" s="42"/>
      <c r="M99" s="197" t="s">
        <v>19</v>
      </c>
      <c r="N99" s="198" t="s">
        <v>42</v>
      </c>
      <c r="O99" s="82"/>
      <c r="P99" s="199">
        <f>O99*H99</f>
        <v>0</v>
      </c>
      <c r="Q99" s="199">
        <v>0</v>
      </c>
      <c r="R99" s="199">
        <f>Q99*H99</f>
        <v>0</v>
      </c>
      <c r="S99" s="199">
        <v>0</v>
      </c>
      <c r="T99" s="20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1" t="s">
        <v>78</v>
      </c>
      <c r="AT99" s="201" t="s">
        <v>106</v>
      </c>
      <c r="AU99" s="201" t="s">
        <v>78</v>
      </c>
      <c r="AY99" s="15" t="s">
        <v>105</v>
      </c>
      <c r="BE99" s="202">
        <f>IF(N99="základní",J99,0)</f>
        <v>0</v>
      </c>
      <c r="BF99" s="202">
        <f>IF(N99="snížená",J99,0)</f>
        <v>0</v>
      </c>
      <c r="BG99" s="202">
        <f>IF(N99="zákl. přenesená",J99,0)</f>
        <v>0</v>
      </c>
      <c r="BH99" s="202">
        <f>IF(N99="sníž. přenesená",J99,0)</f>
        <v>0</v>
      </c>
      <c r="BI99" s="202">
        <f>IF(N99="nulová",J99,0)</f>
        <v>0</v>
      </c>
      <c r="BJ99" s="15" t="s">
        <v>78</v>
      </c>
      <c r="BK99" s="202">
        <f>ROUND(I99*H99,2)</f>
        <v>0</v>
      </c>
      <c r="BL99" s="15" t="s">
        <v>78</v>
      </c>
      <c r="BM99" s="201" t="s">
        <v>176</v>
      </c>
    </row>
    <row r="100" s="2" customFormat="1" ht="78" customHeight="1">
      <c r="A100" s="36"/>
      <c r="B100" s="37"/>
      <c r="C100" s="190" t="s">
        <v>177</v>
      </c>
      <c r="D100" s="190" t="s">
        <v>106</v>
      </c>
      <c r="E100" s="191" t="s">
        <v>178</v>
      </c>
      <c r="F100" s="192" t="s">
        <v>179</v>
      </c>
      <c r="G100" s="193" t="s">
        <v>109</v>
      </c>
      <c r="H100" s="194">
        <v>39</v>
      </c>
      <c r="I100" s="195"/>
      <c r="J100" s="196">
        <f>ROUND(I100*H100,2)</f>
        <v>0</v>
      </c>
      <c r="K100" s="192" t="s">
        <v>110</v>
      </c>
      <c r="L100" s="42"/>
      <c r="M100" s="197" t="s">
        <v>19</v>
      </c>
      <c r="N100" s="198" t="s">
        <v>42</v>
      </c>
      <c r="O100" s="82"/>
      <c r="P100" s="199">
        <f>O100*H100</f>
        <v>0</v>
      </c>
      <c r="Q100" s="199">
        <v>0</v>
      </c>
      <c r="R100" s="199">
        <f>Q100*H100</f>
        <v>0</v>
      </c>
      <c r="S100" s="199">
        <v>0</v>
      </c>
      <c r="T100" s="20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1" t="s">
        <v>78</v>
      </c>
      <c r="AT100" s="201" t="s">
        <v>106</v>
      </c>
      <c r="AU100" s="201" t="s">
        <v>78</v>
      </c>
      <c r="AY100" s="15" t="s">
        <v>105</v>
      </c>
      <c r="BE100" s="202">
        <f>IF(N100="základní",J100,0)</f>
        <v>0</v>
      </c>
      <c r="BF100" s="202">
        <f>IF(N100="snížená",J100,0)</f>
        <v>0</v>
      </c>
      <c r="BG100" s="202">
        <f>IF(N100="zákl. přenesená",J100,0)</f>
        <v>0</v>
      </c>
      <c r="BH100" s="202">
        <f>IF(N100="sníž. přenesená",J100,0)</f>
        <v>0</v>
      </c>
      <c r="BI100" s="202">
        <f>IF(N100="nulová",J100,0)</f>
        <v>0</v>
      </c>
      <c r="BJ100" s="15" t="s">
        <v>78</v>
      </c>
      <c r="BK100" s="202">
        <f>ROUND(I100*H100,2)</f>
        <v>0</v>
      </c>
      <c r="BL100" s="15" t="s">
        <v>78</v>
      </c>
      <c r="BM100" s="201" t="s">
        <v>180</v>
      </c>
    </row>
    <row r="101" s="2" customFormat="1" ht="78" customHeight="1">
      <c r="A101" s="36"/>
      <c r="B101" s="37"/>
      <c r="C101" s="190" t="s">
        <v>181</v>
      </c>
      <c r="D101" s="190" t="s">
        <v>106</v>
      </c>
      <c r="E101" s="191" t="s">
        <v>182</v>
      </c>
      <c r="F101" s="192" t="s">
        <v>183</v>
      </c>
      <c r="G101" s="193" t="s">
        <v>109</v>
      </c>
      <c r="H101" s="194">
        <v>43</v>
      </c>
      <c r="I101" s="195"/>
      <c r="J101" s="196">
        <f>ROUND(I101*H101,2)</f>
        <v>0</v>
      </c>
      <c r="K101" s="192" t="s">
        <v>110</v>
      </c>
      <c r="L101" s="42"/>
      <c r="M101" s="197" t="s">
        <v>19</v>
      </c>
      <c r="N101" s="198" t="s">
        <v>42</v>
      </c>
      <c r="O101" s="82"/>
      <c r="P101" s="199">
        <f>O101*H101</f>
        <v>0</v>
      </c>
      <c r="Q101" s="199">
        <v>0</v>
      </c>
      <c r="R101" s="199">
        <f>Q101*H101</f>
        <v>0</v>
      </c>
      <c r="S101" s="199">
        <v>0</v>
      </c>
      <c r="T101" s="20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1" t="s">
        <v>78</v>
      </c>
      <c r="AT101" s="201" t="s">
        <v>106</v>
      </c>
      <c r="AU101" s="201" t="s">
        <v>78</v>
      </c>
      <c r="AY101" s="15" t="s">
        <v>105</v>
      </c>
      <c r="BE101" s="202">
        <f>IF(N101="základní",J101,0)</f>
        <v>0</v>
      </c>
      <c r="BF101" s="202">
        <f>IF(N101="snížená",J101,0)</f>
        <v>0</v>
      </c>
      <c r="BG101" s="202">
        <f>IF(N101="zákl. přenesená",J101,0)</f>
        <v>0</v>
      </c>
      <c r="BH101" s="202">
        <f>IF(N101="sníž. přenesená",J101,0)</f>
        <v>0</v>
      </c>
      <c r="BI101" s="202">
        <f>IF(N101="nulová",J101,0)</f>
        <v>0</v>
      </c>
      <c r="BJ101" s="15" t="s">
        <v>78</v>
      </c>
      <c r="BK101" s="202">
        <f>ROUND(I101*H101,2)</f>
        <v>0</v>
      </c>
      <c r="BL101" s="15" t="s">
        <v>78</v>
      </c>
      <c r="BM101" s="201" t="s">
        <v>184</v>
      </c>
    </row>
    <row r="102" s="2" customFormat="1" ht="78" customHeight="1">
      <c r="A102" s="36"/>
      <c r="B102" s="37"/>
      <c r="C102" s="190" t="s">
        <v>7</v>
      </c>
      <c r="D102" s="190" t="s">
        <v>106</v>
      </c>
      <c r="E102" s="191" t="s">
        <v>185</v>
      </c>
      <c r="F102" s="192" t="s">
        <v>186</v>
      </c>
      <c r="G102" s="193" t="s">
        <v>109</v>
      </c>
      <c r="H102" s="194">
        <v>1</v>
      </c>
      <c r="I102" s="195"/>
      <c r="J102" s="196">
        <f>ROUND(I102*H102,2)</f>
        <v>0</v>
      </c>
      <c r="K102" s="192" t="s">
        <v>110</v>
      </c>
      <c r="L102" s="42"/>
      <c r="M102" s="197" t="s">
        <v>19</v>
      </c>
      <c r="N102" s="198" t="s">
        <v>42</v>
      </c>
      <c r="O102" s="82"/>
      <c r="P102" s="199">
        <f>O102*H102</f>
        <v>0</v>
      </c>
      <c r="Q102" s="199">
        <v>0</v>
      </c>
      <c r="R102" s="199">
        <f>Q102*H102</f>
        <v>0</v>
      </c>
      <c r="S102" s="199">
        <v>0</v>
      </c>
      <c r="T102" s="200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1" t="s">
        <v>78</v>
      </c>
      <c r="AT102" s="201" t="s">
        <v>106</v>
      </c>
      <c r="AU102" s="201" t="s">
        <v>78</v>
      </c>
      <c r="AY102" s="15" t="s">
        <v>105</v>
      </c>
      <c r="BE102" s="202">
        <f>IF(N102="základní",J102,0)</f>
        <v>0</v>
      </c>
      <c r="BF102" s="202">
        <f>IF(N102="snížená",J102,0)</f>
        <v>0</v>
      </c>
      <c r="BG102" s="202">
        <f>IF(N102="zákl. přenesená",J102,0)</f>
        <v>0</v>
      </c>
      <c r="BH102" s="202">
        <f>IF(N102="sníž. přenesená",J102,0)</f>
        <v>0</v>
      </c>
      <c r="BI102" s="202">
        <f>IF(N102="nulová",J102,0)</f>
        <v>0</v>
      </c>
      <c r="BJ102" s="15" t="s">
        <v>78</v>
      </c>
      <c r="BK102" s="202">
        <f>ROUND(I102*H102,2)</f>
        <v>0</v>
      </c>
      <c r="BL102" s="15" t="s">
        <v>78</v>
      </c>
      <c r="BM102" s="201" t="s">
        <v>187</v>
      </c>
    </row>
    <row r="103" s="2" customFormat="1" ht="78" customHeight="1">
      <c r="A103" s="36"/>
      <c r="B103" s="37"/>
      <c r="C103" s="190" t="s">
        <v>188</v>
      </c>
      <c r="D103" s="190" t="s">
        <v>106</v>
      </c>
      <c r="E103" s="191" t="s">
        <v>189</v>
      </c>
      <c r="F103" s="192" t="s">
        <v>190</v>
      </c>
      <c r="G103" s="193" t="s">
        <v>109</v>
      </c>
      <c r="H103" s="194">
        <v>9</v>
      </c>
      <c r="I103" s="195"/>
      <c r="J103" s="196">
        <f>ROUND(I103*H103,2)</f>
        <v>0</v>
      </c>
      <c r="K103" s="192" t="s">
        <v>110</v>
      </c>
      <c r="L103" s="42"/>
      <c r="M103" s="197" t="s">
        <v>19</v>
      </c>
      <c r="N103" s="198" t="s">
        <v>42</v>
      </c>
      <c r="O103" s="82"/>
      <c r="P103" s="199">
        <f>O103*H103</f>
        <v>0</v>
      </c>
      <c r="Q103" s="199">
        <v>0</v>
      </c>
      <c r="R103" s="199">
        <f>Q103*H103</f>
        <v>0</v>
      </c>
      <c r="S103" s="199">
        <v>0</v>
      </c>
      <c r="T103" s="20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1" t="s">
        <v>78</v>
      </c>
      <c r="AT103" s="201" t="s">
        <v>106</v>
      </c>
      <c r="AU103" s="201" t="s">
        <v>78</v>
      </c>
      <c r="AY103" s="15" t="s">
        <v>105</v>
      </c>
      <c r="BE103" s="202">
        <f>IF(N103="základní",J103,0)</f>
        <v>0</v>
      </c>
      <c r="BF103" s="202">
        <f>IF(N103="snížená",J103,0)</f>
        <v>0</v>
      </c>
      <c r="BG103" s="202">
        <f>IF(N103="zákl. přenesená",J103,0)</f>
        <v>0</v>
      </c>
      <c r="BH103" s="202">
        <f>IF(N103="sníž. přenesená",J103,0)</f>
        <v>0</v>
      </c>
      <c r="BI103" s="202">
        <f>IF(N103="nulová",J103,0)</f>
        <v>0</v>
      </c>
      <c r="BJ103" s="15" t="s">
        <v>78</v>
      </c>
      <c r="BK103" s="202">
        <f>ROUND(I103*H103,2)</f>
        <v>0</v>
      </c>
      <c r="BL103" s="15" t="s">
        <v>78</v>
      </c>
      <c r="BM103" s="201" t="s">
        <v>191</v>
      </c>
    </row>
    <row r="104" s="2" customFormat="1" ht="78" customHeight="1">
      <c r="A104" s="36"/>
      <c r="B104" s="37"/>
      <c r="C104" s="190" t="s">
        <v>192</v>
      </c>
      <c r="D104" s="190" t="s">
        <v>106</v>
      </c>
      <c r="E104" s="191" t="s">
        <v>193</v>
      </c>
      <c r="F104" s="192" t="s">
        <v>194</v>
      </c>
      <c r="G104" s="193" t="s">
        <v>109</v>
      </c>
      <c r="H104" s="194">
        <v>4</v>
      </c>
      <c r="I104" s="195"/>
      <c r="J104" s="196">
        <f>ROUND(I104*H104,2)</f>
        <v>0</v>
      </c>
      <c r="K104" s="192" t="s">
        <v>110</v>
      </c>
      <c r="L104" s="42"/>
      <c r="M104" s="197" t="s">
        <v>19</v>
      </c>
      <c r="N104" s="198" t="s">
        <v>42</v>
      </c>
      <c r="O104" s="82"/>
      <c r="P104" s="199">
        <f>O104*H104</f>
        <v>0</v>
      </c>
      <c r="Q104" s="199">
        <v>0</v>
      </c>
      <c r="R104" s="199">
        <f>Q104*H104</f>
        <v>0</v>
      </c>
      <c r="S104" s="199">
        <v>0</v>
      </c>
      <c r="T104" s="200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1" t="s">
        <v>78</v>
      </c>
      <c r="AT104" s="201" t="s">
        <v>106</v>
      </c>
      <c r="AU104" s="201" t="s">
        <v>78</v>
      </c>
      <c r="AY104" s="15" t="s">
        <v>105</v>
      </c>
      <c r="BE104" s="202">
        <f>IF(N104="základní",J104,0)</f>
        <v>0</v>
      </c>
      <c r="BF104" s="202">
        <f>IF(N104="snížená",J104,0)</f>
        <v>0</v>
      </c>
      <c r="BG104" s="202">
        <f>IF(N104="zákl. přenesená",J104,0)</f>
        <v>0</v>
      </c>
      <c r="BH104" s="202">
        <f>IF(N104="sníž. přenesená",J104,0)</f>
        <v>0</v>
      </c>
      <c r="BI104" s="202">
        <f>IF(N104="nulová",J104,0)</f>
        <v>0</v>
      </c>
      <c r="BJ104" s="15" t="s">
        <v>78</v>
      </c>
      <c r="BK104" s="202">
        <f>ROUND(I104*H104,2)</f>
        <v>0</v>
      </c>
      <c r="BL104" s="15" t="s">
        <v>78</v>
      </c>
      <c r="BM104" s="201" t="s">
        <v>195</v>
      </c>
    </row>
    <row r="105" s="2" customFormat="1" ht="78" customHeight="1">
      <c r="A105" s="36"/>
      <c r="B105" s="37"/>
      <c r="C105" s="190" t="s">
        <v>196</v>
      </c>
      <c r="D105" s="190" t="s">
        <v>106</v>
      </c>
      <c r="E105" s="191" t="s">
        <v>197</v>
      </c>
      <c r="F105" s="192" t="s">
        <v>198</v>
      </c>
      <c r="G105" s="193" t="s">
        <v>109</v>
      </c>
      <c r="H105" s="194">
        <v>4</v>
      </c>
      <c r="I105" s="195"/>
      <c r="J105" s="196">
        <f>ROUND(I105*H105,2)</f>
        <v>0</v>
      </c>
      <c r="K105" s="192" t="s">
        <v>110</v>
      </c>
      <c r="L105" s="42"/>
      <c r="M105" s="197" t="s">
        <v>19</v>
      </c>
      <c r="N105" s="198" t="s">
        <v>42</v>
      </c>
      <c r="O105" s="82"/>
      <c r="P105" s="199">
        <f>O105*H105</f>
        <v>0</v>
      </c>
      <c r="Q105" s="199">
        <v>0</v>
      </c>
      <c r="R105" s="199">
        <f>Q105*H105</f>
        <v>0</v>
      </c>
      <c r="S105" s="199">
        <v>0</v>
      </c>
      <c r="T105" s="20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1" t="s">
        <v>78</v>
      </c>
      <c r="AT105" s="201" t="s">
        <v>106</v>
      </c>
      <c r="AU105" s="201" t="s">
        <v>78</v>
      </c>
      <c r="AY105" s="15" t="s">
        <v>105</v>
      </c>
      <c r="BE105" s="202">
        <f>IF(N105="základní",J105,0)</f>
        <v>0</v>
      </c>
      <c r="BF105" s="202">
        <f>IF(N105="snížená",J105,0)</f>
        <v>0</v>
      </c>
      <c r="BG105" s="202">
        <f>IF(N105="zákl. přenesená",J105,0)</f>
        <v>0</v>
      </c>
      <c r="BH105" s="202">
        <f>IF(N105="sníž. přenesená",J105,0)</f>
        <v>0</v>
      </c>
      <c r="BI105" s="202">
        <f>IF(N105="nulová",J105,0)</f>
        <v>0</v>
      </c>
      <c r="BJ105" s="15" t="s">
        <v>78</v>
      </c>
      <c r="BK105" s="202">
        <f>ROUND(I105*H105,2)</f>
        <v>0</v>
      </c>
      <c r="BL105" s="15" t="s">
        <v>78</v>
      </c>
      <c r="BM105" s="201" t="s">
        <v>199</v>
      </c>
    </row>
    <row r="106" s="2" customFormat="1" ht="78" customHeight="1">
      <c r="A106" s="36"/>
      <c r="B106" s="37"/>
      <c r="C106" s="190" t="s">
        <v>200</v>
      </c>
      <c r="D106" s="190" t="s">
        <v>106</v>
      </c>
      <c r="E106" s="191" t="s">
        <v>201</v>
      </c>
      <c r="F106" s="192" t="s">
        <v>202</v>
      </c>
      <c r="G106" s="193" t="s">
        <v>109</v>
      </c>
      <c r="H106" s="194">
        <v>3</v>
      </c>
      <c r="I106" s="195"/>
      <c r="J106" s="196">
        <f>ROUND(I106*H106,2)</f>
        <v>0</v>
      </c>
      <c r="K106" s="192" t="s">
        <v>110</v>
      </c>
      <c r="L106" s="42"/>
      <c r="M106" s="197" t="s">
        <v>19</v>
      </c>
      <c r="N106" s="198" t="s">
        <v>42</v>
      </c>
      <c r="O106" s="82"/>
      <c r="P106" s="199">
        <f>O106*H106</f>
        <v>0</v>
      </c>
      <c r="Q106" s="199">
        <v>0</v>
      </c>
      <c r="R106" s="199">
        <f>Q106*H106</f>
        <v>0</v>
      </c>
      <c r="S106" s="199">
        <v>0</v>
      </c>
      <c r="T106" s="20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1" t="s">
        <v>78</v>
      </c>
      <c r="AT106" s="201" t="s">
        <v>106</v>
      </c>
      <c r="AU106" s="201" t="s">
        <v>78</v>
      </c>
      <c r="AY106" s="15" t="s">
        <v>105</v>
      </c>
      <c r="BE106" s="202">
        <f>IF(N106="základní",J106,0)</f>
        <v>0</v>
      </c>
      <c r="BF106" s="202">
        <f>IF(N106="snížená",J106,0)</f>
        <v>0</v>
      </c>
      <c r="BG106" s="202">
        <f>IF(N106="zákl. přenesená",J106,0)</f>
        <v>0</v>
      </c>
      <c r="BH106" s="202">
        <f>IF(N106="sníž. přenesená",J106,0)</f>
        <v>0</v>
      </c>
      <c r="BI106" s="202">
        <f>IF(N106="nulová",J106,0)</f>
        <v>0</v>
      </c>
      <c r="BJ106" s="15" t="s">
        <v>78</v>
      </c>
      <c r="BK106" s="202">
        <f>ROUND(I106*H106,2)</f>
        <v>0</v>
      </c>
      <c r="BL106" s="15" t="s">
        <v>78</v>
      </c>
      <c r="BM106" s="201" t="s">
        <v>203</v>
      </c>
    </row>
    <row r="107" s="2" customFormat="1" ht="78" customHeight="1">
      <c r="A107" s="36"/>
      <c r="B107" s="37"/>
      <c r="C107" s="190" t="s">
        <v>204</v>
      </c>
      <c r="D107" s="190" t="s">
        <v>106</v>
      </c>
      <c r="E107" s="191" t="s">
        <v>205</v>
      </c>
      <c r="F107" s="192" t="s">
        <v>206</v>
      </c>
      <c r="G107" s="193" t="s">
        <v>109</v>
      </c>
      <c r="H107" s="194">
        <v>1</v>
      </c>
      <c r="I107" s="195"/>
      <c r="J107" s="196">
        <f>ROUND(I107*H107,2)</f>
        <v>0</v>
      </c>
      <c r="K107" s="192" t="s">
        <v>110</v>
      </c>
      <c r="L107" s="42"/>
      <c r="M107" s="197" t="s">
        <v>19</v>
      </c>
      <c r="N107" s="198" t="s">
        <v>42</v>
      </c>
      <c r="O107" s="82"/>
      <c r="P107" s="199">
        <f>O107*H107</f>
        <v>0</v>
      </c>
      <c r="Q107" s="199">
        <v>0</v>
      </c>
      <c r="R107" s="199">
        <f>Q107*H107</f>
        <v>0</v>
      </c>
      <c r="S107" s="199">
        <v>0</v>
      </c>
      <c r="T107" s="20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1" t="s">
        <v>78</v>
      </c>
      <c r="AT107" s="201" t="s">
        <v>106</v>
      </c>
      <c r="AU107" s="201" t="s">
        <v>78</v>
      </c>
      <c r="AY107" s="15" t="s">
        <v>105</v>
      </c>
      <c r="BE107" s="202">
        <f>IF(N107="základní",J107,0)</f>
        <v>0</v>
      </c>
      <c r="BF107" s="202">
        <f>IF(N107="snížená",J107,0)</f>
        <v>0</v>
      </c>
      <c r="BG107" s="202">
        <f>IF(N107="zákl. přenesená",J107,0)</f>
        <v>0</v>
      </c>
      <c r="BH107" s="202">
        <f>IF(N107="sníž. přenesená",J107,0)</f>
        <v>0</v>
      </c>
      <c r="BI107" s="202">
        <f>IF(N107="nulová",J107,0)</f>
        <v>0</v>
      </c>
      <c r="BJ107" s="15" t="s">
        <v>78</v>
      </c>
      <c r="BK107" s="202">
        <f>ROUND(I107*H107,2)</f>
        <v>0</v>
      </c>
      <c r="BL107" s="15" t="s">
        <v>78</v>
      </c>
      <c r="BM107" s="201" t="s">
        <v>207</v>
      </c>
    </row>
    <row r="108" s="2" customFormat="1" ht="78" customHeight="1">
      <c r="A108" s="36"/>
      <c r="B108" s="37"/>
      <c r="C108" s="190" t="s">
        <v>208</v>
      </c>
      <c r="D108" s="190" t="s">
        <v>106</v>
      </c>
      <c r="E108" s="191" t="s">
        <v>209</v>
      </c>
      <c r="F108" s="192" t="s">
        <v>210</v>
      </c>
      <c r="G108" s="193" t="s">
        <v>211</v>
      </c>
      <c r="H108" s="194">
        <v>12</v>
      </c>
      <c r="I108" s="195"/>
      <c r="J108" s="196">
        <f>ROUND(I108*H108,2)</f>
        <v>0</v>
      </c>
      <c r="K108" s="192" t="s">
        <v>110</v>
      </c>
      <c r="L108" s="42"/>
      <c r="M108" s="197" t="s">
        <v>19</v>
      </c>
      <c r="N108" s="198" t="s">
        <v>42</v>
      </c>
      <c r="O108" s="82"/>
      <c r="P108" s="199">
        <f>O108*H108</f>
        <v>0</v>
      </c>
      <c r="Q108" s="199">
        <v>0</v>
      </c>
      <c r="R108" s="199">
        <f>Q108*H108</f>
        <v>0</v>
      </c>
      <c r="S108" s="199">
        <v>0</v>
      </c>
      <c r="T108" s="20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1" t="s">
        <v>78</v>
      </c>
      <c r="AT108" s="201" t="s">
        <v>106</v>
      </c>
      <c r="AU108" s="201" t="s">
        <v>78</v>
      </c>
      <c r="AY108" s="15" t="s">
        <v>105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15" t="s">
        <v>78</v>
      </c>
      <c r="BK108" s="202">
        <f>ROUND(I108*H108,2)</f>
        <v>0</v>
      </c>
      <c r="BL108" s="15" t="s">
        <v>78</v>
      </c>
      <c r="BM108" s="201" t="s">
        <v>212</v>
      </c>
    </row>
    <row r="109" s="2" customFormat="1" ht="90" customHeight="1">
      <c r="A109" s="36"/>
      <c r="B109" s="37"/>
      <c r="C109" s="190" t="s">
        <v>213</v>
      </c>
      <c r="D109" s="190" t="s">
        <v>106</v>
      </c>
      <c r="E109" s="191" t="s">
        <v>214</v>
      </c>
      <c r="F109" s="192" t="s">
        <v>215</v>
      </c>
      <c r="G109" s="193" t="s">
        <v>109</v>
      </c>
      <c r="H109" s="194">
        <v>3</v>
      </c>
      <c r="I109" s="195"/>
      <c r="J109" s="196">
        <f>ROUND(I109*H109,2)</f>
        <v>0</v>
      </c>
      <c r="K109" s="192" t="s">
        <v>110</v>
      </c>
      <c r="L109" s="42"/>
      <c r="M109" s="197" t="s">
        <v>19</v>
      </c>
      <c r="N109" s="198" t="s">
        <v>42</v>
      </c>
      <c r="O109" s="82"/>
      <c r="P109" s="199">
        <f>O109*H109</f>
        <v>0</v>
      </c>
      <c r="Q109" s="199">
        <v>0</v>
      </c>
      <c r="R109" s="199">
        <f>Q109*H109</f>
        <v>0</v>
      </c>
      <c r="S109" s="199">
        <v>0</v>
      </c>
      <c r="T109" s="20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1" t="s">
        <v>78</v>
      </c>
      <c r="AT109" s="201" t="s">
        <v>106</v>
      </c>
      <c r="AU109" s="201" t="s">
        <v>78</v>
      </c>
      <c r="AY109" s="15" t="s">
        <v>105</v>
      </c>
      <c r="BE109" s="202">
        <f>IF(N109="základní",J109,0)</f>
        <v>0</v>
      </c>
      <c r="BF109" s="202">
        <f>IF(N109="snížená",J109,0)</f>
        <v>0</v>
      </c>
      <c r="BG109" s="202">
        <f>IF(N109="zákl. přenesená",J109,0)</f>
        <v>0</v>
      </c>
      <c r="BH109" s="202">
        <f>IF(N109="sníž. přenesená",J109,0)</f>
        <v>0</v>
      </c>
      <c r="BI109" s="202">
        <f>IF(N109="nulová",J109,0)</f>
        <v>0</v>
      </c>
      <c r="BJ109" s="15" t="s">
        <v>78</v>
      </c>
      <c r="BK109" s="202">
        <f>ROUND(I109*H109,2)</f>
        <v>0</v>
      </c>
      <c r="BL109" s="15" t="s">
        <v>78</v>
      </c>
      <c r="BM109" s="201" t="s">
        <v>216</v>
      </c>
    </row>
    <row r="110" s="2" customFormat="1" ht="90" customHeight="1">
      <c r="A110" s="36"/>
      <c r="B110" s="37"/>
      <c r="C110" s="190" t="s">
        <v>217</v>
      </c>
      <c r="D110" s="190" t="s">
        <v>106</v>
      </c>
      <c r="E110" s="191" t="s">
        <v>218</v>
      </c>
      <c r="F110" s="192" t="s">
        <v>219</v>
      </c>
      <c r="G110" s="193" t="s">
        <v>109</v>
      </c>
      <c r="H110" s="194">
        <v>3</v>
      </c>
      <c r="I110" s="195"/>
      <c r="J110" s="196">
        <f>ROUND(I110*H110,2)</f>
        <v>0</v>
      </c>
      <c r="K110" s="192" t="s">
        <v>110</v>
      </c>
      <c r="L110" s="42"/>
      <c r="M110" s="197" t="s">
        <v>19</v>
      </c>
      <c r="N110" s="198" t="s">
        <v>42</v>
      </c>
      <c r="O110" s="82"/>
      <c r="P110" s="199">
        <f>O110*H110</f>
        <v>0</v>
      </c>
      <c r="Q110" s="199">
        <v>0</v>
      </c>
      <c r="R110" s="199">
        <f>Q110*H110</f>
        <v>0</v>
      </c>
      <c r="S110" s="199">
        <v>0</v>
      </c>
      <c r="T110" s="20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1" t="s">
        <v>78</v>
      </c>
      <c r="AT110" s="201" t="s">
        <v>106</v>
      </c>
      <c r="AU110" s="201" t="s">
        <v>78</v>
      </c>
      <c r="AY110" s="15" t="s">
        <v>105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15" t="s">
        <v>78</v>
      </c>
      <c r="BK110" s="202">
        <f>ROUND(I110*H110,2)</f>
        <v>0</v>
      </c>
      <c r="BL110" s="15" t="s">
        <v>78</v>
      </c>
      <c r="BM110" s="201" t="s">
        <v>220</v>
      </c>
    </row>
    <row r="111" s="2" customFormat="1" ht="78" customHeight="1">
      <c r="A111" s="36"/>
      <c r="B111" s="37"/>
      <c r="C111" s="190" t="s">
        <v>221</v>
      </c>
      <c r="D111" s="190" t="s">
        <v>106</v>
      </c>
      <c r="E111" s="191" t="s">
        <v>222</v>
      </c>
      <c r="F111" s="192" t="s">
        <v>223</v>
      </c>
      <c r="G111" s="193" t="s">
        <v>109</v>
      </c>
      <c r="H111" s="194">
        <v>1</v>
      </c>
      <c r="I111" s="195"/>
      <c r="J111" s="196">
        <f>ROUND(I111*H111,2)</f>
        <v>0</v>
      </c>
      <c r="K111" s="192" t="s">
        <v>110</v>
      </c>
      <c r="L111" s="42"/>
      <c r="M111" s="197" t="s">
        <v>19</v>
      </c>
      <c r="N111" s="198" t="s">
        <v>42</v>
      </c>
      <c r="O111" s="82"/>
      <c r="P111" s="199">
        <f>O111*H111</f>
        <v>0</v>
      </c>
      <c r="Q111" s="199">
        <v>0</v>
      </c>
      <c r="R111" s="199">
        <f>Q111*H111</f>
        <v>0</v>
      </c>
      <c r="S111" s="199">
        <v>0</v>
      </c>
      <c r="T111" s="200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1" t="s">
        <v>78</v>
      </c>
      <c r="AT111" s="201" t="s">
        <v>106</v>
      </c>
      <c r="AU111" s="201" t="s">
        <v>78</v>
      </c>
      <c r="AY111" s="15" t="s">
        <v>105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15" t="s">
        <v>78</v>
      </c>
      <c r="BK111" s="202">
        <f>ROUND(I111*H111,2)</f>
        <v>0</v>
      </c>
      <c r="BL111" s="15" t="s">
        <v>78</v>
      </c>
      <c r="BM111" s="201" t="s">
        <v>224</v>
      </c>
    </row>
    <row r="112" s="2" customFormat="1" ht="78" customHeight="1">
      <c r="A112" s="36"/>
      <c r="B112" s="37"/>
      <c r="C112" s="190" t="s">
        <v>225</v>
      </c>
      <c r="D112" s="190" t="s">
        <v>106</v>
      </c>
      <c r="E112" s="191" t="s">
        <v>226</v>
      </c>
      <c r="F112" s="192" t="s">
        <v>227</v>
      </c>
      <c r="G112" s="193" t="s">
        <v>109</v>
      </c>
      <c r="H112" s="194">
        <v>1</v>
      </c>
      <c r="I112" s="195"/>
      <c r="J112" s="196">
        <f>ROUND(I112*H112,2)</f>
        <v>0</v>
      </c>
      <c r="K112" s="192" t="s">
        <v>110</v>
      </c>
      <c r="L112" s="42"/>
      <c r="M112" s="197" t="s">
        <v>19</v>
      </c>
      <c r="N112" s="198" t="s">
        <v>42</v>
      </c>
      <c r="O112" s="82"/>
      <c r="P112" s="199">
        <f>O112*H112</f>
        <v>0</v>
      </c>
      <c r="Q112" s="199">
        <v>0</v>
      </c>
      <c r="R112" s="199">
        <f>Q112*H112</f>
        <v>0</v>
      </c>
      <c r="S112" s="199">
        <v>0</v>
      </c>
      <c r="T112" s="20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1" t="s">
        <v>78</v>
      </c>
      <c r="AT112" s="201" t="s">
        <v>106</v>
      </c>
      <c r="AU112" s="201" t="s">
        <v>78</v>
      </c>
      <c r="AY112" s="15" t="s">
        <v>105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15" t="s">
        <v>78</v>
      </c>
      <c r="BK112" s="202">
        <f>ROUND(I112*H112,2)</f>
        <v>0</v>
      </c>
      <c r="BL112" s="15" t="s">
        <v>78</v>
      </c>
      <c r="BM112" s="201" t="s">
        <v>228</v>
      </c>
    </row>
    <row r="113" s="2" customFormat="1" ht="78" customHeight="1">
      <c r="A113" s="36"/>
      <c r="B113" s="37"/>
      <c r="C113" s="190" t="s">
        <v>229</v>
      </c>
      <c r="D113" s="190" t="s">
        <v>106</v>
      </c>
      <c r="E113" s="191" t="s">
        <v>230</v>
      </c>
      <c r="F113" s="192" t="s">
        <v>231</v>
      </c>
      <c r="G113" s="193" t="s">
        <v>109</v>
      </c>
      <c r="H113" s="194">
        <v>1</v>
      </c>
      <c r="I113" s="195"/>
      <c r="J113" s="196">
        <f>ROUND(I113*H113,2)</f>
        <v>0</v>
      </c>
      <c r="K113" s="192" t="s">
        <v>110</v>
      </c>
      <c r="L113" s="42"/>
      <c r="M113" s="197" t="s">
        <v>19</v>
      </c>
      <c r="N113" s="198" t="s">
        <v>42</v>
      </c>
      <c r="O113" s="82"/>
      <c r="P113" s="199">
        <f>O113*H113</f>
        <v>0</v>
      </c>
      <c r="Q113" s="199">
        <v>0</v>
      </c>
      <c r="R113" s="199">
        <f>Q113*H113</f>
        <v>0</v>
      </c>
      <c r="S113" s="199">
        <v>0</v>
      </c>
      <c r="T113" s="20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1" t="s">
        <v>78</v>
      </c>
      <c r="AT113" s="201" t="s">
        <v>106</v>
      </c>
      <c r="AU113" s="201" t="s">
        <v>78</v>
      </c>
      <c r="AY113" s="15" t="s">
        <v>105</v>
      </c>
      <c r="BE113" s="202">
        <f>IF(N113="základní",J113,0)</f>
        <v>0</v>
      </c>
      <c r="BF113" s="202">
        <f>IF(N113="snížená",J113,0)</f>
        <v>0</v>
      </c>
      <c r="BG113" s="202">
        <f>IF(N113="zákl. přenesená",J113,0)</f>
        <v>0</v>
      </c>
      <c r="BH113" s="202">
        <f>IF(N113="sníž. přenesená",J113,0)</f>
        <v>0</v>
      </c>
      <c r="BI113" s="202">
        <f>IF(N113="nulová",J113,0)</f>
        <v>0</v>
      </c>
      <c r="BJ113" s="15" t="s">
        <v>78</v>
      </c>
      <c r="BK113" s="202">
        <f>ROUND(I113*H113,2)</f>
        <v>0</v>
      </c>
      <c r="BL113" s="15" t="s">
        <v>78</v>
      </c>
      <c r="BM113" s="201" t="s">
        <v>232</v>
      </c>
    </row>
    <row r="114" s="2" customFormat="1" ht="90" customHeight="1">
      <c r="A114" s="36"/>
      <c r="B114" s="37"/>
      <c r="C114" s="190" t="s">
        <v>233</v>
      </c>
      <c r="D114" s="190" t="s">
        <v>106</v>
      </c>
      <c r="E114" s="191" t="s">
        <v>234</v>
      </c>
      <c r="F114" s="192" t="s">
        <v>235</v>
      </c>
      <c r="G114" s="193" t="s">
        <v>109</v>
      </c>
      <c r="H114" s="194">
        <v>6</v>
      </c>
      <c r="I114" s="195"/>
      <c r="J114" s="196">
        <f>ROUND(I114*H114,2)</f>
        <v>0</v>
      </c>
      <c r="K114" s="192" t="s">
        <v>110</v>
      </c>
      <c r="L114" s="42"/>
      <c r="M114" s="197" t="s">
        <v>19</v>
      </c>
      <c r="N114" s="198" t="s">
        <v>42</v>
      </c>
      <c r="O114" s="82"/>
      <c r="P114" s="199">
        <f>O114*H114</f>
        <v>0</v>
      </c>
      <c r="Q114" s="199">
        <v>0</v>
      </c>
      <c r="R114" s="199">
        <f>Q114*H114</f>
        <v>0</v>
      </c>
      <c r="S114" s="199">
        <v>0</v>
      </c>
      <c r="T114" s="20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1" t="s">
        <v>78</v>
      </c>
      <c r="AT114" s="201" t="s">
        <v>106</v>
      </c>
      <c r="AU114" s="201" t="s">
        <v>78</v>
      </c>
      <c r="AY114" s="15" t="s">
        <v>105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15" t="s">
        <v>78</v>
      </c>
      <c r="BK114" s="202">
        <f>ROUND(I114*H114,2)</f>
        <v>0</v>
      </c>
      <c r="BL114" s="15" t="s">
        <v>78</v>
      </c>
      <c r="BM114" s="201" t="s">
        <v>236</v>
      </c>
    </row>
    <row r="115" s="2" customFormat="1" ht="90" customHeight="1">
      <c r="A115" s="36"/>
      <c r="B115" s="37"/>
      <c r="C115" s="190" t="s">
        <v>237</v>
      </c>
      <c r="D115" s="190" t="s">
        <v>106</v>
      </c>
      <c r="E115" s="191" t="s">
        <v>238</v>
      </c>
      <c r="F115" s="192" t="s">
        <v>239</v>
      </c>
      <c r="G115" s="193" t="s">
        <v>109</v>
      </c>
      <c r="H115" s="194">
        <v>8</v>
      </c>
      <c r="I115" s="195"/>
      <c r="J115" s="196">
        <f>ROUND(I115*H115,2)</f>
        <v>0</v>
      </c>
      <c r="K115" s="192" t="s">
        <v>110</v>
      </c>
      <c r="L115" s="42"/>
      <c r="M115" s="197" t="s">
        <v>19</v>
      </c>
      <c r="N115" s="198" t="s">
        <v>42</v>
      </c>
      <c r="O115" s="82"/>
      <c r="P115" s="199">
        <f>O115*H115</f>
        <v>0</v>
      </c>
      <c r="Q115" s="199">
        <v>0</v>
      </c>
      <c r="R115" s="199">
        <f>Q115*H115</f>
        <v>0</v>
      </c>
      <c r="S115" s="199">
        <v>0</v>
      </c>
      <c r="T115" s="20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1" t="s">
        <v>78</v>
      </c>
      <c r="AT115" s="201" t="s">
        <v>106</v>
      </c>
      <c r="AU115" s="201" t="s">
        <v>78</v>
      </c>
      <c r="AY115" s="15" t="s">
        <v>105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15" t="s">
        <v>78</v>
      </c>
      <c r="BK115" s="202">
        <f>ROUND(I115*H115,2)</f>
        <v>0</v>
      </c>
      <c r="BL115" s="15" t="s">
        <v>78</v>
      </c>
      <c r="BM115" s="201" t="s">
        <v>240</v>
      </c>
    </row>
    <row r="116" s="2" customFormat="1" ht="90" customHeight="1">
      <c r="A116" s="36"/>
      <c r="B116" s="37"/>
      <c r="C116" s="190" t="s">
        <v>241</v>
      </c>
      <c r="D116" s="190" t="s">
        <v>106</v>
      </c>
      <c r="E116" s="191" t="s">
        <v>242</v>
      </c>
      <c r="F116" s="192" t="s">
        <v>243</v>
      </c>
      <c r="G116" s="193" t="s">
        <v>109</v>
      </c>
      <c r="H116" s="194">
        <v>10</v>
      </c>
      <c r="I116" s="195"/>
      <c r="J116" s="196">
        <f>ROUND(I116*H116,2)</f>
        <v>0</v>
      </c>
      <c r="K116" s="192" t="s">
        <v>110</v>
      </c>
      <c r="L116" s="42"/>
      <c r="M116" s="197" t="s">
        <v>19</v>
      </c>
      <c r="N116" s="198" t="s">
        <v>42</v>
      </c>
      <c r="O116" s="82"/>
      <c r="P116" s="199">
        <f>O116*H116</f>
        <v>0</v>
      </c>
      <c r="Q116" s="199">
        <v>0</v>
      </c>
      <c r="R116" s="199">
        <f>Q116*H116</f>
        <v>0</v>
      </c>
      <c r="S116" s="199">
        <v>0</v>
      </c>
      <c r="T116" s="20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1" t="s">
        <v>78</v>
      </c>
      <c r="AT116" s="201" t="s">
        <v>106</v>
      </c>
      <c r="AU116" s="201" t="s">
        <v>78</v>
      </c>
      <c r="AY116" s="15" t="s">
        <v>105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15" t="s">
        <v>78</v>
      </c>
      <c r="BK116" s="202">
        <f>ROUND(I116*H116,2)</f>
        <v>0</v>
      </c>
      <c r="BL116" s="15" t="s">
        <v>78</v>
      </c>
      <c r="BM116" s="201" t="s">
        <v>244</v>
      </c>
    </row>
    <row r="117" s="2" customFormat="1" ht="78" customHeight="1">
      <c r="A117" s="36"/>
      <c r="B117" s="37"/>
      <c r="C117" s="190" t="s">
        <v>245</v>
      </c>
      <c r="D117" s="190" t="s">
        <v>106</v>
      </c>
      <c r="E117" s="191" t="s">
        <v>246</v>
      </c>
      <c r="F117" s="192" t="s">
        <v>247</v>
      </c>
      <c r="G117" s="193" t="s">
        <v>109</v>
      </c>
      <c r="H117" s="194">
        <v>8</v>
      </c>
      <c r="I117" s="195"/>
      <c r="J117" s="196">
        <f>ROUND(I117*H117,2)</f>
        <v>0</v>
      </c>
      <c r="K117" s="192" t="s">
        <v>110</v>
      </c>
      <c r="L117" s="42"/>
      <c r="M117" s="197" t="s">
        <v>19</v>
      </c>
      <c r="N117" s="198" t="s">
        <v>42</v>
      </c>
      <c r="O117" s="82"/>
      <c r="P117" s="199">
        <f>O117*H117</f>
        <v>0</v>
      </c>
      <c r="Q117" s="199">
        <v>0</v>
      </c>
      <c r="R117" s="199">
        <f>Q117*H117</f>
        <v>0</v>
      </c>
      <c r="S117" s="199">
        <v>0</v>
      </c>
      <c r="T117" s="20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1" t="s">
        <v>78</v>
      </c>
      <c r="AT117" s="201" t="s">
        <v>106</v>
      </c>
      <c r="AU117" s="201" t="s">
        <v>78</v>
      </c>
      <c r="AY117" s="15" t="s">
        <v>105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15" t="s">
        <v>78</v>
      </c>
      <c r="BK117" s="202">
        <f>ROUND(I117*H117,2)</f>
        <v>0</v>
      </c>
      <c r="BL117" s="15" t="s">
        <v>78</v>
      </c>
      <c r="BM117" s="201" t="s">
        <v>248</v>
      </c>
    </row>
    <row r="118" s="2" customFormat="1" ht="78" customHeight="1">
      <c r="A118" s="36"/>
      <c r="B118" s="37"/>
      <c r="C118" s="190" t="s">
        <v>249</v>
      </c>
      <c r="D118" s="190" t="s">
        <v>106</v>
      </c>
      <c r="E118" s="191" t="s">
        <v>250</v>
      </c>
      <c r="F118" s="192" t="s">
        <v>251</v>
      </c>
      <c r="G118" s="193" t="s">
        <v>109</v>
      </c>
      <c r="H118" s="194">
        <v>22</v>
      </c>
      <c r="I118" s="195"/>
      <c r="J118" s="196">
        <f>ROUND(I118*H118,2)</f>
        <v>0</v>
      </c>
      <c r="K118" s="192" t="s">
        <v>110</v>
      </c>
      <c r="L118" s="42"/>
      <c r="M118" s="197" t="s">
        <v>19</v>
      </c>
      <c r="N118" s="198" t="s">
        <v>42</v>
      </c>
      <c r="O118" s="82"/>
      <c r="P118" s="199">
        <f>O118*H118</f>
        <v>0</v>
      </c>
      <c r="Q118" s="199">
        <v>0</v>
      </c>
      <c r="R118" s="199">
        <f>Q118*H118</f>
        <v>0</v>
      </c>
      <c r="S118" s="199">
        <v>0</v>
      </c>
      <c r="T118" s="20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1" t="s">
        <v>78</v>
      </c>
      <c r="AT118" s="201" t="s">
        <v>106</v>
      </c>
      <c r="AU118" s="201" t="s">
        <v>78</v>
      </c>
      <c r="AY118" s="15" t="s">
        <v>105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15" t="s">
        <v>78</v>
      </c>
      <c r="BK118" s="202">
        <f>ROUND(I118*H118,2)</f>
        <v>0</v>
      </c>
      <c r="BL118" s="15" t="s">
        <v>78</v>
      </c>
      <c r="BM118" s="201" t="s">
        <v>252</v>
      </c>
    </row>
    <row r="119" s="2" customFormat="1" ht="78" customHeight="1">
      <c r="A119" s="36"/>
      <c r="B119" s="37"/>
      <c r="C119" s="190" t="s">
        <v>253</v>
      </c>
      <c r="D119" s="190" t="s">
        <v>106</v>
      </c>
      <c r="E119" s="191" t="s">
        <v>254</v>
      </c>
      <c r="F119" s="192" t="s">
        <v>255</v>
      </c>
      <c r="G119" s="193" t="s">
        <v>109</v>
      </c>
      <c r="H119" s="194">
        <v>4</v>
      </c>
      <c r="I119" s="195"/>
      <c r="J119" s="196">
        <f>ROUND(I119*H119,2)</f>
        <v>0</v>
      </c>
      <c r="K119" s="192" t="s">
        <v>110</v>
      </c>
      <c r="L119" s="42"/>
      <c r="M119" s="197" t="s">
        <v>19</v>
      </c>
      <c r="N119" s="198" t="s">
        <v>42</v>
      </c>
      <c r="O119" s="82"/>
      <c r="P119" s="199">
        <f>O119*H119</f>
        <v>0</v>
      </c>
      <c r="Q119" s="199">
        <v>0</v>
      </c>
      <c r="R119" s="199">
        <f>Q119*H119</f>
        <v>0</v>
      </c>
      <c r="S119" s="199">
        <v>0</v>
      </c>
      <c r="T119" s="20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1" t="s">
        <v>78</v>
      </c>
      <c r="AT119" s="201" t="s">
        <v>106</v>
      </c>
      <c r="AU119" s="201" t="s">
        <v>78</v>
      </c>
      <c r="AY119" s="15" t="s">
        <v>105</v>
      </c>
      <c r="BE119" s="202">
        <f>IF(N119="základní",J119,0)</f>
        <v>0</v>
      </c>
      <c r="BF119" s="202">
        <f>IF(N119="snížená",J119,0)</f>
        <v>0</v>
      </c>
      <c r="BG119" s="202">
        <f>IF(N119="zákl. přenesená",J119,0)</f>
        <v>0</v>
      </c>
      <c r="BH119" s="202">
        <f>IF(N119="sníž. přenesená",J119,0)</f>
        <v>0</v>
      </c>
      <c r="BI119" s="202">
        <f>IF(N119="nulová",J119,0)</f>
        <v>0</v>
      </c>
      <c r="BJ119" s="15" t="s">
        <v>78</v>
      </c>
      <c r="BK119" s="202">
        <f>ROUND(I119*H119,2)</f>
        <v>0</v>
      </c>
      <c r="BL119" s="15" t="s">
        <v>78</v>
      </c>
      <c r="BM119" s="201" t="s">
        <v>256</v>
      </c>
    </row>
    <row r="120" s="2" customFormat="1" ht="78" customHeight="1">
      <c r="A120" s="36"/>
      <c r="B120" s="37"/>
      <c r="C120" s="190" t="s">
        <v>257</v>
      </c>
      <c r="D120" s="190" t="s">
        <v>106</v>
      </c>
      <c r="E120" s="191" t="s">
        <v>258</v>
      </c>
      <c r="F120" s="192" t="s">
        <v>259</v>
      </c>
      <c r="G120" s="193" t="s">
        <v>109</v>
      </c>
      <c r="H120" s="194">
        <v>1</v>
      </c>
      <c r="I120" s="195"/>
      <c r="J120" s="196">
        <f>ROUND(I120*H120,2)</f>
        <v>0</v>
      </c>
      <c r="K120" s="192" t="s">
        <v>110</v>
      </c>
      <c r="L120" s="42"/>
      <c r="M120" s="197" t="s">
        <v>19</v>
      </c>
      <c r="N120" s="198" t="s">
        <v>42</v>
      </c>
      <c r="O120" s="82"/>
      <c r="P120" s="199">
        <f>O120*H120</f>
        <v>0</v>
      </c>
      <c r="Q120" s="199">
        <v>0</v>
      </c>
      <c r="R120" s="199">
        <f>Q120*H120</f>
        <v>0</v>
      </c>
      <c r="S120" s="199">
        <v>0</v>
      </c>
      <c r="T120" s="20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1" t="s">
        <v>78</v>
      </c>
      <c r="AT120" s="201" t="s">
        <v>106</v>
      </c>
      <c r="AU120" s="201" t="s">
        <v>78</v>
      </c>
      <c r="AY120" s="15" t="s">
        <v>105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15" t="s">
        <v>78</v>
      </c>
      <c r="BK120" s="202">
        <f>ROUND(I120*H120,2)</f>
        <v>0</v>
      </c>
      <c r="BL120" s="15" t="s">
        <v>78</v>
      </c>
      <c r="BM120" s="201" t="s">
        <v>260</v>
      </c>
    </row>
    <row r="121" s="2" customFormat="1" ht="78" customHeight="1">
      <c r="A121" s="36"/>
      <c r="B121" s="37"/>
      <c r="C121" s="190" t="s">
        <v>261</v>
      </c>
      <c r="D121" s="190" t="s">
        <v>106</v>
      </c>
      <c r="E121" s="191" t="s">
        <v>262</v>
      </c>
      <c r="F121" s="192" t="s">
        <v>263</v>
      </c>
      <c r="G121" s="193" t="s">
        <v>109</v>
      </c>
      <c r="H121" s="194">
        <v>12</v>
      </c>
      <c r="I121" s="195"/>
      <c r="J121" s="196">
        <f>ROUND(I121*H121,2)</f>
        <v>0</v>
      </c>
      <c r="K121" s="192" t="s">
        <v>110</v>
      </c>
      <c r="L121" s="42"/>
      <c r="M121" s="203" t="s">
        <v>19</v>
      </c>
      <c r="N121" s="204" t="s">
        <v>42</v>
      </c>
      <c r="O121" s="205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1" t="s">
        <v>78</v>
      </c>
      <c r="AT121" s="201" t="s">
        <v>106</v>
      </c>
      <c r="AU121" s="201" t="s">
        <v>78</v>
      </c>
      <c r="AY121" s="15" t="s">
        <v>105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5" t="s">
        <v>78</v>
      </c>
      <c r="BK121" s="202">
        <f>ROUND(I121*H121,2)</f>
        <v>0</v>
      </c>
      <c r="BL121" s="15" t="s">
        <v>78</v>
      </c>
      <c r="BM121" s="201" t="s">
        <v>264</v>
      </c>
    </row>
    <row r="122" s="2" customFormat="1" ht="6.96" customHeight="1">
      <c r="A122" s="36"/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42"/>
      <c r="M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</sheetData>
  <sheetProtection sheet="1" autoFilter="0" formatColumns="0" formatRows="0" objects="1" scenarios="1" spinCount="100000" saltValue="FIaN5pV4dbB8C9ibUNzt4Wu5gvlNnULGDtK42ec7ljYz0jISMxf8eTC1GU7k1qYCXFBMV0U6bIJfr0fY0Md5zA==" hashValue="D7GChi6q5EhHI2jplJOVQqOrHvPrk/+rSbghNslIssoho802wIzMwlBweXw3hMmj3Ad8WCn4YkxzyzckmDEdLQ==" algorithmName="SHA-512" password="CC35"/>
  <autoFilter ref="C79:K12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124"/>
  </sheetViews>
  <cols>
    <col min="1" max="1" width="8.332031" style="208" customWidth="1"/>
    <col min="2" max="2" width="1.667969" style="208" customWidth="1"/>
    <col min="3" max="4" width="5" style="208" customWidth="1"/>
    <col min="5" max="5" width="11.66016" style="208" customWidth="1"/>
    <col min="6" max="6" width="9.160156" style="208" customWidth="1"/>
    <col min="7" max="7" width="5" style="208" customWidth="1"/>
    <col min="8" max="8" width="77.83203" style="208" customWidth="1"/>
    <col min="9" max="10" width="20" style="208" customWidth="1"/>
    <col min="11" max="11" width="1.667969" style="208" customWidth="1"/>
  </cols>
  <sheetData>
    <row r="1" s="1" customFormat="1" ht="37.5" customHeight="1"/>
    <row r="2" s="1" customFormat="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="12" customFormat="1" ht="45" customHeight="1">
      <c r="B3" s="212"/>
      <c r="C3" s="213" t="s">
        <v>265</v>
      </c>
      <c r="D3" s="213"/>
      <c r="E3" s="213"/>
      <c r="F3" s="213"/>
      <c r="G3" s="213"/>
      <c r="H3" s="213"/>
      <c r="I3" s="213"/>
      <c r="J3" s="213"/>
      <c r="K3" s="214"/>
    </row>
    <row r="4" s="1" customFormat="1" ht="25.5" customHeight="1">
      <c r="B4" s="215"/>
      <c r="C4" s="216" t="s">
        <v>266</v>
      </c>
      <c r="D4" s="216"/>
      <c r="E4" s="216"/>
      <c r="F4" s="216"/>
      <c r="G4" s="216"/>
      <c r="H4" s="216"/>
      <c r="I4" s="216"/>
      <c r="J4" s="216"/>
      <c r="K4" s="217"/>
    </row>
    <row r="5" s="1" customFormat="1" ht="5.25" customHeight="1">
      <c r="B5" s="215"/>
      <c r="C5" s="218"/>
      <c r="D5" s="218"/>
      <c r="E5" s="218"/>
      <c r="F5" s="218"/>
      <c r="G5" s="218"/>
      <c r="H5" s="218"/>
      <c r="I5" s="218"/>
      <c r="J5" s="218"/>
      <c r="K5" s="217"/>
    </row>
    <row r="6" s="1" customFormat="1" ht="15" customHeight="1">
      <c r="B6" s="215"/>
      <c r="C6" s="219" t="s">
        <v>267</v>
      </c>
      <c r="D6" s="219"/>
      <c r="E6" s="219"/>
      <c r="F6" s="219"/>
      <c r="G6" s="219"/>
      <c r="H6" s="219"/>
      <c r="I6" s="219"/>
      <c r="J6" s="219"/>
      <c r="K6" s="217"/>
    </row>
    <row r="7" s="1" customFormat="1" ht="15" customHeight="1">
      <c r="B7" s="220"/>
      <c r="C7" s="219" t="s">
        <v>268</v>
      </c>
      <c r="D7" s="219"/>
      <c r="E7" s="219"/>
      <c r="F7" s="219"/>
      <c r="G7" s="219"/>
      <c r="H7" s="219"/>
      <c r="I7" s="219"/>
      <c r="J7" s="219"/>
      <c r="K7" s="217"/>
    </row>
    <row r="8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="1" customFormat="1" ht="15" customHeight="1">
      <c r="B9" s="220"/>
      <c r="C9" s="219" t="s">
        <v>269</v>
      </c>
      <c r="D9" s="219"/>
      <c r="E9" s="219"/>
      <c r="F9" s="219"/>
      <c r="G9" s="219"/>
      <c r="H9" s="219"/>
      <c r="I9" s="219"/>
      <c r="J9" s="219"/>
      <c r="K9" s="217"/>
    </row>
    <row r="10" s="1" customFormat="1" ht="15" customHeight="1">
      <c r="B10" s="220"/>
      <c r="C10" s="219"/>
      <c r="D10" s="219" t="s">
        <v>270</v>
      </c>
      <c r="E10" s="219"/>
      <c r="F10" s="219"/>
      <c r="G10" s="219"/>
      <c r="H10" s="219"/>
      <c r="I10" s="219"/>
      <c r="J10" s="219"/>
      <c r="K10" s="217"/>
    </row>
    <row r="11" s="1" customFormat="1" ht="15" customHeight="1">
      <c r="B11" s="220"/>
      <c r="C11" s="221"/>
      <c r="D11" s="219" t="s">
        <v>271</v>
      </c>
      <c r="E11" s="219"/>
      <c r="F11" s="219"/>
      <c r="G11" s="219"/>
      <c r="H11" s="219"/>
      <c r="I11" s="219"/>
      <c r="J11" s="219"/>
      <c r="K11" s="217"/>
    </row>
    <row r="12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="1" customFormat="1" ht="15" customHeight="1">
      <c r="B13" s="220"/>
      <c r="C13" s="221"/>
      <c r="D13" s="222" t="s">
        <v>272</v>
      </c>
      <c r="E13" s="219"/>
      <c r="F13" s="219"/>
      <c r="G13" s="219"/>
      <c r="H13" s="219"/>
      <c r="I13" s="219"/>
      <c r="J13" s="219"/>
      <c r="K13" s="217"/>
    </row>
    <row r="14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="1" customFormat="1" ht="15" customHeight="1">
      <c r="B15" s="220"/>
      <c r="C15" s="221"/>
      <c r="D15" s="219" t="s">
        <v>273</v>
      </c>
      <c r="E15" s="219"/>
      <c r="F15" s="219"/>
      <c r="G15" s="219"/>
      <c r="H15" s="219"/>
      <c r="I15" s="219"/>
      <c r="J15" s="219"/>
      <c r="K15" s="217"/>
    </row>
    <row r="16" s="1" customFormat="1" ht="15" customHeight="1">
      <c r="B16" s="220"/>
      <c r="C16" s="221"/>
      <c r="D16" s="219" t="s">
        <v>274</v>
      </c>
      <c r="E16" s="219"/>
      <c r="F16" s="219"/>
      <c r="G16" s="219"/>
      <c r="H16" s="219"/>
      <c r="I16" s="219"/>
      <c r="J16" s="219"/>
      <c r="K16" s="217"/>
    </row>
    <row r="17" s="1" customFormat="1" ht="15" customHeight="1">
      <c r="B17" s="220"/>
      <c r="C17" s="221"/>
      <c r="D17" s="219" t="s">
        <v>275</v>
      </c>
      <c r="E17" s="219"/>
      <c r="F17" s="219"/>
      <c r="G17" s="219"/>
      <c r="H17" s="219"/>
      <c r="I17" s="219"/>
      <c r="J17" s="219"/>
      <c r="K17" s="217"/>
    </row>
    <row r="18" s="1" customFormat="1" ht="15" customHeight="1">
      <c r="B18" s="220"/>
      <c r="C18" s="221"/>
      <c r="D18" s="221"/>
      <c r="E18" s="223" t="s">
        <v>276</v>
      </c>
      <c r="F18" s="219" t="s">
        <v>277</v>
      </c>
      <c r="G18" s="219"/>
      <c r="H18" s="219"/>
      <c r="I18" s="219"/>
      <c r="J18" s="219"/>
      <c r="K18" s="217"/>
    </row>
    <row r="19" s="1" customFormat="1" ht="15" customHeight="1">
      <c r="B19" s="220"/>
      <c r="C19" s="221"/>
      <c r="D19" s="221"/>
      <c r="E19" s="223" t="s">
        <v>278</v>
      </c>
      <c r="F19" s="219" t="s">
        <v>279</v>
      </c>
      <c r="G19" s="219"/>
      <c r="H19" s="219"/>
      <c r="I19" s="219"/>
      <c r="J19" s="219"/>
      <c r="K19" s="217"/>
    </row>
    <row r="20" s="1" customFormat="1" ht="15" customHeight="1">
      <c r="B20" s="220"/>
      <c r="C20" s="221"/>
      <c r="D20" s="221"/>
      <c r="E20" s="223" t="s">
        <v>77</v>
      </c>
      <c r="F20" s="219" t="s">
        <v>280</v>
      </c>
      <c r="G20" s="219"/>
      <c r="H20" s="219"/>
      <c r="I20" s="219"/>
      <c r="J20" s="219"/>
      <c r="K20" s="217"/>
    </row>
    <row r="21" s="1" customFormat="1" ht="15" customHeight="1">
      <c r="B21" s="220"/>
      <c r="C21" s="221"/>
      <c r="D21" s="221"/>
      <c r="E21" s="223" t="s">
        <v>281</v>
      </c>
      <c r="F21" s="219" t="s">
        <v>282</v>
      </c>
      <c r="G21" s="219"/>
      <c r="H21" s="219"/>
      <c r="I21" s="219"/>
      <c r="J21" s="219"/>
      <c r="K21" s="217"/>
    </row>
    <row r="22" s="1" customFormat="1" ht="15" customHeight="1">
      <c r="B22" s="220"/>
      <c r="C22" s="221"/>
      <c r="D22" s="221"/>
      <c r="E22" s="223" t="s">
        <v>102</v>
      </c>
      <c r="F22" s="219" t="s">
        <v>103</v>
      </c>
      <c r="G22" s="219"/>
      <c r="H22" s="219"/>
      <c r="I22" s="219"/>
      <c r="J22" s="219"/>
      <c r="K22" s="217"/>
    </row>
    <row r="23" s="1" customFormat="1" ht="15" customHeight="1">
      <c r="B23" s="220"/>
      <c r="C23" s="221"/>
      <c r="D23" s="221"/>
      <c r="E23" s="223" t="s">
        <v>283</v>
      </c>
      <c r="F23" s="219" t="s">
        <v>284</v>
      </c>
      <c r="G23" s="219"/>
      <c r="H23" s="219"/>
      <c r="I23" s="219"/>
      <c r="J23" s="219"/>
      <c r="K23" s="217"/>
    </row>
    <row r="24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="1" customFormat="1" ht="15" customHeight="1">
      <c r="B25" s="220"/>
      <c r="C25" s="219" t="s">
        <v>285</v>
      </c>
      <c r="D25" s="219"/>
      <c r="E25" s="219"/>
      <c r="F25" s="219"/>
      <c r="G25" s="219"/>
      <c r="H25" s="219"/>
      <c r="I25" s="219"/>
      <c r="J25" s="219"/>
      <c r="K25" s="217"/>
    </row>
    <row r="26" s="1" customFormat="1" ht="15" customHeight="1">
      <c r="B26" s="220"/>
      <c r="C26" s="219" t="s">
        <v>286</v>
      </c>
      <c r="D26" s="219"/>
      <c r="E26" s="219"/>
      <c r="F26" s="219"/>
      <c r="G26" s="219"/>
      <c r="H26" s="219"/>
      <c r="I26" s="219"/>
      <c r="J26" s="219"/>
      <c r="K26" s="217"/>
    </row>
    <row r="27" s="1" customFormat="1" ht="15" customHeight="1">
      <c r="B27" s="220"/>
      <c r="C27" s="219"/>
      <c r="D27" s="219" t="s">
        <v>287</v>
      </c>
      <c r="E27" s="219"/>
      <c r="F27" s="219"/>
      <c r="G27" s="219"/>
      <c r="H27" s="219"/>
      <c r="I27" s="219"/>
      <c r="J27" s="219"/>
      <c r="K27" s="217"/>
    </row>
    <row r="28" s="1" customFormat="1" ht="15" customHeight="1">
      <c r="B28" s="220"/>
      <c r="C28" s="221"/>
      <c r="D28" s="219" t="s">
        <v>288</v>
      </c>
      <c r="E28" s="219"/>
      <c r="F28" s="219"/>
      <c r="G28" s="219"/>
      <c r="H28" s="219"/>
      <c r="I28" s="219"/>
      <c r="J28" s="219"/>
      <c r="K28" s="217"/>
    </row>
    <row r="29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="1" customFormat="1" ht="15" customHeight="1">
      <c r="B30" s="220"/>
      <c r="C30" s="221"/>
      <c r="D30" s="219" t="s">
        <v>289</v>
      </c>
      <c r="E30" s="219"/>
      <c r="F30" s="219"/>
      <c r="G30" s="219"/>
      <c r="H30" s="219"/>
      <c r="I30" s="219"/>
      <c r="J30" s="219"/>
      <c r="K30" s="217"/>
    </row>
    <row r="31" s="1" customFormat="1" ht="15" customHeight="1">
      <c r="B31" s="220"/>
      <c r="C31" s="221"/>
      <c r="D31" s="219" t="s">
        <v>290</v>
      </c>
      <c r="E31" s="219"/>
      <c r="F31" s="219"/>
      <c r="G31" s="219"/>
      <c r="H31" s="219"/>
      <c r="I31" s="219"/>
      <c r="J31" s="219"/>
      <c r="K31" s="217"/>
    </row>
    <row r="32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="1" customFormat="1" ht="15" customHeight="1">
      <c r="B33" s="220"/>
      <c r="C33" s="221"/>
      <c r="D33" s="219" t="s">
        <v>291</v>
      </c>
      <c r="E33" s="219"/>
      <c r="F33" s="219"/>
      <c r="G33" s="219"/>
      <c r="H33" s="219"/>
      <c r="I33" s="219"/>
      <c r="J33" s="219"/>
      <c r="K33" s="217"/>
    </row>
    <row r="34" s="1" customFormat="1" ht="15" customHeight="1">
      <c r="B34" s="220"/>
      <c r="C34" s="221"/>
      <c r="D34" s="219" t="s">
        <v>292</v>
      </c>
      <c r="E34" s="219"/>
      <c r="F34" s="219"/>
      <c r="G34" s="219"/>
      <c r="H34" s="219"/>
      <c r="I34" s="219"/>
      <c r="J34" s="219"/>
      <c r="K34" s="217"/>
    </row>
    <row r="35" s="1" customFormat="1" ht="15" customHeight="1">
      <c r="B35" s="220"/>
      <c r="C35" s="221"/>
      <c r="D35" s="219" t="s">
        <v>293</v>
      </c>
      <c r="E35" s="219"/>
      <c r="F35" s="219"/>
      <c r="G35" s="219"/>
      <c r="H35" s="219"/>
      <c r="I35" s="219"/>
      <c r="J35" s="219"/>
      <c r="K35" s="217"/>
    </row>
    <row r="36" s="1" customFormat="1" ht="15" customHeight="1">
      <c r="B36" s="220"/>
      <c r="C36" s="221"/>
      <c r="D36" s="219"/>
      <c r="E36" s="222" t="s">
        <v>90</v>
      </c>
      <c r="F36" s="219"/>
      <c r="G36" s="219" t="s">
        <v>294</v>
      </c>
      <c r="H36" s="219"/>
      <c r="I36" s="219"/>
      <c r="J36" s="219"/>
      <c r="K36" s="217"/>
    </row>
    <row r="37" s="1" customFormat="1" ht="30.75" customHeight="1">
      <c r="B37" s="220"/>
      <c r="C37" s="221"/>
      <c r="D37" s="219"/>
      <c r="E37" s="222" t="s">
        <v>295</v>
      </c>
      <c r="F37" s="219"/>
      <c r="G37" s="219" t="s">
        <v>296</v>
      </c>
      <c r="H37" s="219"/>
      <c r="I37" s="219"/>
      <c r="J37" s="219"/>
      <c r="K37" s="217"/>
    </row>
    <row r="38" s="1" customFormat="1" ht="15" customHeight="1">
      <c r="B38" s="220"/>
      <c r="C38" s="221"/>
      <c r="D38" s="219"/>
      <c r="E38" s="222" t="s">
        <v>52</v>
      </c>
      <c r="F38" s="219"/>
      <c r="G38" s="219" t="s">
        <v>297</v>
      </c>
      <c r="H38" s="219"/>
      <c r="I38" s="219"/>
      <c r="J38" s="219"/>
      <c r="K38" s="217"/>
    </row>
    <row r="39" s="1" customFormat="1" ht="15" customHeight="1">
      <c r="B39" s="220"/>
      <c r="C39" s="221"/>
      <c r="D39" s="219"/>
      <c r="E39" s="222" t="s">
        <v>53</v>
      </c>
      <c r="F39" s="219"/>
      <c r="G39" s="219" t="s">
        <v>298</v>
      </c>
      <c r="H39" s="219"/>
      <c r="I39" s="219"/>
      <c r="J39" s="219"/>
      <c r="K39" s="217"/>
    </row>
    <row r="40" s="1" customFormat="1" ht="15" customHeight="1">
      <c r="B40" s="220"/>
      <c r="C40" s="221"/>
      <c r="D40" s="219"/>
      <c r="E40" s="222" t="s">
        <v>91</v>
      </c>
      <c r="F40" s="219"/>
      <c r="G40" s="219" t="s">
        <v>299</v>
      </c>
      <c r="H40" s="219"/>
      <c r="I40" s="219"/>
      <c r="J40" s="219"/>
      <c r="K40" s="217"/>
    </row>
    <row r="41" s="1" customFormat="1" ht="15" customHeight="1">
      <c r="B41" s="220"/>
      <c r="C41" s="221"/>
      <c r="D41" s="219"/>
      <c r="E41" s="222" t="s">
        <v>92</v>
      </c>
      <c r="F41" s="219"/>
      <c r="G41" s="219" t="s">
        <v>300</v>
      </c>
      <c r="H41" s="219"/>
      <c r="I41" s="219"/>
      <c r="J41" s="219"/>
      <c r="K41" s="217"/>
    </row>
    <row r="42" s="1" customFormat="1" ht="15" customHeight="1">
      <c r="B42" s="220"/>
      <c r="C42" s="221"/>
      <c r="D42" s="219"/>
      <c r="E42" s="222" t="s">
        <v>301</v>
      </c>
      <c r="F42" s="219"/>
      <c r="G42" s="219" t="s">
        <v>302</v>
      </c>
      <c r="H42" s="219"/>
      <c r="I42" s="219"/>
      <c r="J42" s="219"/>
      <c r="K42" s="217"/>
    </row>
    <row r="43" s="1" customFormat="1" ht="15" customHeight="1">
      <c r="B43" s="220"/>
      <c r="C43" s="221"/>
      <c r="D43" s="219"/>
      <c r="E43" s="222"/>
      <c r="F43" s="219"/>
      <c r="G43" s="219" t="s">
        <v>303</v>
      </c>
      <c r="H43" s="219"/>
      <c r="I43" s="219"/>
      <c r="J43" s="219"/>
      <c r="K43" s="217"/>
    </row>
    <row r="44" s="1" customFormat="1" ht="15" customHeight="1">
      <c r="B44" s="220"/>
      <c r="C44" s="221"/>
      <c r="D44" s="219"/>
      <c r="E44" s="222" t="s">
        <v>304</v>
      </c>
      <c r="F44" s="219"/>
      <c r="G44" s="219" t="s">
        <v>305</v>
      </c>
      <c r="H44" s="219"/>
      <c r="I44" s="219"/>
      <c r="J44" s="219"/>
      <c r="K44" s="217"/>
    </row>
    <row r="45" s="1" customFormat="1" ht="15" customHeight="1">
      <c r="B45" s="220"/>
      <c r="C45" s="221"/>
      <c r="D45" s="219"/>
      <c r="E45" s="222" t="s">
        <v>94</v>
      </c>
      <c r="F45" s="219"/>
      <c r="G45" s="219" t="s">
        <v>306</v>
      </c>
      <c r="H45" s="219"/>
      <c r="I45" s="219"/>
      <c r="J45" s="219"/>
      <c r="K45" s="217"/>
    </row>
    <row r="46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="1" customFormat="1" ht="15" customHeight="1">
      <c r="B47" s="220"/>
      <c r="C47" s="221"/>
      <c r="D47" s="219" t="s">
        <v>307</v>
      </c>
      <c r="E47" s="219"/>
      <c r="F47" s="219"/>
      <c r="G47" s="219"/>
      <c r="H47" s="219"/>
      <c r="I47" s="219"/>
      <c r="J47" s="219"/>
      <c r="K47" s="217"/>
    </row>
    <row r="48" s="1" customFormat="1" ht="15" customHeight="1">
      <c r="B48" s="220"/>
      <c r="C48" s="221"/>
      <c r="D48" s="221"/>
      <c r="E48" s="219" t="s">
        <v>308</v>
      </c>
      <c r="F48" s="219"/>
      <c r="G48" s="219"/>
      <c r="H48" s="219"/>
      <c r="I48" s="219"/>
      <c r="J48" s="219"/>
      <c r="K48" s="217"/>
    </row>
    <row r="49" s="1" customFormat="1" ht="15" customHeight="1">
      <c r="B49" s="220"/>
      <c r="C49" s="221"/>
      <c r="D49" s="221"/>
      <c r="E49" s="219" t="s">
        <v>309</v>
      </c>
      <c r="F49" s="219"/>
      <c r="G49" s="219"/>
      <c r="H49" s="219"/>
      <c r="I49" s="219"/>
      <c r="J49" s="219"/>
      <c r="K49" s="217"/>
    </row>
    <row r="50" s="1" customFormat="1" ht="15" customHeight="1">
      <c r="B50" s="220"/>
      <c r="C50" s="221"/>
      <c r="D50" s="221"/>
      <c r="E50" s="219" t="s">
        <v>310</v>
      </c>
      <c r="F50" s="219"/>
      <c r="G50" s="219"/>
      <c r="H50" s="219"/>
      <c r="I50" s="219"/>
      <c r="J50" s="219"/>
      <c r="K50" s="217"/>
    </row>
    <row r="51" s="1" customFormat="1" ht="15" customHeight="1">
      <c r="B51" s="220"/>
      <c r="C51" s="221"/>
      <c r="D51" s="219" t="s">
        <v>311</v>
      </c>
      <c r="E51" s="219"/>
      <c r="F51" s="219"/>
      <c r="G51" s="219"/>
      <c r="H51" s="219"/>
      <c r="I51" s="219"/>
      <c r="J51" s="219"/>
      <c r="K51" s="217"/>
    </row>
    <row r="52" s="1" customFormat="1" ht="25.5" customHeight="1">
      <c r="B52" s="215"/>
      <c r="C52" s="216" t="s">
        <v>312</v>
      </c>
      <c r="D52" s="216"/>
      <c r="E52" s="216"/>
      <c r="F52" s="216"/>
      <c r="G52" s="216"/>
      <c r="H52" s="216"/>
      <c r="I52" s="216"/>
      <c r="J52" s="216"/>
      <c r="K52" s="217"/>
    </row>
    <row r="53" s="1" customFormat="1" ht="5.25" customHeight="1">
      <c r="B53" s="215"/>
      <c r="C53" s="218"/>
      <c r="D53" s="218"/>
      <c r="E53" s="218"/>
      <c r="F53" s="218"/>
      <c r="G53" s="218"/>
      <c r="H53" s="218"/>
      <c r="I53" s="218"/>
      <c r="J53" s="218"/>
      <c r="K53" s="217"/>
    </row>
    <row r="54" s="1" customFormat="1" ht="15" customHeight="1">
      <c r="B54" s="215"/>
      <c r="C54" s="219" t="s">
        <v>313</v>
      </c>
      <c r="D54" s="219"/>
      <c r="E54" s="219"/>
      <c r="F54" s="219"/>
      <c r="G54" s="219"/>
      <c r="H54" s="219"/>
      <c r="I54" s="219"/>
      <c r="J54" s="219"/>
      <c r="K54" s="217"/>
    </row>
    <row r="55" s="1" customFormat="1" ht="15" customHeight="1">
      <c r="B55" s="215"/>
      <c r="C55" s="219" t="s">
        <v>314</v>
      </c>
      <c r="D55" s="219"/>
      <c r="E55" s="219"/>
      <c r="F55" s="219"/>
      <c r="G55" s="219"/>
      <c r="H55" s="219"/>
      <c r="I55" s="219"/>
      <c r="J55" s="219"/>
      <c r="K55" s="217"/>
    </row>
    <row r="56" s="1" customFormat="1" ht="12.75" customHeight="1">
      <c r="B56" s="215"/>
      <c r="C56" s="219"/>
      <c r="D56" s="219"/>
      <c r="E56" s="219"/>
      <c r="F56" s="219"/>
      <c r="G56" s="219"/>
      <c r="H56" s="219"/>
      <c r="I56" s="219"/>
      <c r="J56" s="219"/>
      <c r="K56" s="217"/>
    </row>
    <row r="57" s="1" customFormat="1" ht="15" customHeight="1">
      <c r="B57" s="215"/>
      <c r="C57" s="219" t="s">
        <v>315</v>
      </c>
      <c r="D57" s="219"/>
      <c r="E57" s="219"/>
      <c r="F57" s="219"/>
      <c r="G57" s="219"/>
      <c r="H57" s="219"/>
      <c r="I57" s="219"/>
      <c r="J57" s="219"/>
      <c r="K57" s="217"/>
    </row>
    <row r="58" s="1" customFormat="1" ht="15" customHeight="1">
      <c r="B58" s="215"/>
      <c r="C58" s="221"/>
      <c r="D58" s="219" t="s">
        <v>316</v>
      </c>
      <c r="E58" s="219"/>
      <c r="F58" s="219"/>
      <c r="G58" s="219"/>
      <c r="H58" s="219"/>
      <c r="I58" s="219"/>
      <c r="J58" s="219"/>
      <c r="K58" s="217"/>
    </row>
    <row r="59" s="1" customFormat="1" ht="15" customHeight="1">
      <c r="B59" s="215"/>
      <c r="C59" s="221"/>
      <c r="D59" s="219" t="s">
        <v>317</v>
      </c>
      <c r="E59" s="219"/>
      <c r="F59" s="219"/>
      <c r="G59" s="219"/>
      <c r="H59" s="219"/>
      <c r="I59" s="219"/>
      <c r="J59" s="219"/>
      <c r="K59" s="217"/>
    </row>
    <row r="60" s="1" customFormat="1" ht="15" customHeight="1">
      <c r="B60" s="215"/>
      <c r="C60" s="221"/>
      <c r="D60" s="219" t="s">
        <v>318</v>
      </c>
      <c r="E60" s="219"/>
      <c r="F60" s="219"/>
      <c r="G60" s="219"/>
      <c r="H60" s="219"/>
      <c r="I60" s="219"/>
      <c r="J60" s="219"/>
      <c r="K60" s="217"/>
    </row>
    <row r="61" s="1" customFormat="1" ht="15" customHeight="1">
      <c r="B61" s="215"/>
      <c r="C61" s="221"/>
      <c r="D61" s="219" t="s">
        <v>319</v>
      </c>
      <c r="E61" s="219"/>
      <c r="F61" s="219"/>
      <c r="G61" s="219"/>
      <c r="H61" s="219"/>
      <c r="I61" s="219"/>
      <c r="J61" s="219"/>
      <c r="K61" s="217"/>
    </row>
    <row r="62" s="1" customFormat="1" ht="15" customHeight="1">
      <c r="B62" s="215"/>
      <c r="C62" s="221"/>
      <c r="D62" s="224" t="s">
        <v>320</v>
      </c>
      <c r="E62" s="224"/>
      <c r="F62" s="224"/>
      <c r="G62" s="224"/>
      <c r="H62" s="224"/>
      <c r="I62" s="224"/>
      <c r="J62" s="224"/>
      <c r="K62" s="217"/>
    </row>
    <row r="63" s="1" customFormat="1" ht="15" customHeight="1">
      <c r="B63" s="215"/>
      <c r="C63" s="221"/>
      <c r="D63" s="219" t="s">
        <v>321</v>
      </c>
      <c r="E63" s="219"/>
      <c r="F63" s="219"/>
      <c r="G63" s="219"/>
      <c r="H63" s="219"/>
      <c r="I63" s="219"/>
      <c r="J63" s="219"/>
      <c r="K63" s="217"/>
    </row>
    <row r="64" s="1" customFormat="1" ht="12.75" customHeight="1">
      <c r="B64" s="215"/>
      <c r="C64" s="221"/>
      <c r="D64" s="221"/>
      <c r="E64" s="225"/>
      <c r="F64" s="221"/>
      <c r="G64" s="221"/>
      <c r="H64" s="221"/>
      <c r="I64" s="221"/>
      <c r="J64" s="221"/>
      <c r="K64" s="217"/>
    </row>
    <row r="65" s="1" customFormat="1" ht="15" customHeight="1">
      <c r="B65" s="215"/>
      <c r="C65" s="221"/>
      <c r="D65" s="219" t="s">
        <v>322</v>
      </c>
      <c r="E65" s="219"/>
      <c r="F65" s="219"/>
      <c r="G65" s="219"/>
      <c r="H65" s="219"/>
      <c r="I65" s="219"/>
      <c r="J65" s="219"/>
      <c r="K65" s="217"/>
    </row>
    <row r="66" s="1" customFormat="1" ht="15" customHeight="1">
      <c r="B66" s="215"/>
      <c r="C66" s="221"/>
      <c r="D66" s="224" t="s">
        <v>323</v>
      </c>
      <c r="E66" s="224"/>
      <c r="F66" s="224"/>
      <c r="G66" s="224"/>
      <c r="H66" s="224"/>
      <c r="I66" s="224"/>
      <c r="J66" s="224"/>
      <c r="K66" s="217"/>
    </row>
    <row r="67" s="1" customFormat="1" ht="15" customHeight="1">
      <c r="B67" s="215"/>
      <c r="C67" s="221"/>
      <c r="D67" s="219" t="s">
        <v>324</v>
      </c>
      <c r="E67" s="219"/>
      <c r="F67" s="219"/>
      <c r="G67" s="219"/>
      <c r="H67" s="219"/>
      <c r="I67" s="219"/>
      <c r="J67" s="219"/>
      <c r="K67" s="217"/>
    </row>
    <row r="68" s="1" customFormat="1" ht="15" customHeight="1">
      <c r="B68" s="215"/>
      <c r="C68" s="221"/>
      <c r="D68" s="219" t="s">
        <v>325</v>
      </c>
      <c r="E68" s="219"/>
      <c r="F68" s="219"/>
      <c r="G68" s="219"/>
      <c r="H68" s="219"/>
      <c r="I68" s="219"/>
      <c r="J68" s="219"/>
      <c r="K68" s="217"/>
    </row>
    <row r="69" s="1" customFormat="1" ht="15" customHeight="1">
      <c r="B69" s="215"/>
      <c r="C69" s="221"/>
      <c r="D69" s="219" t="s">
        <v>326</v>
      </c>
      <c r="E69" s="219"/>
      <c r="F69" s="219"/>
      <c r="G69" s="219"/>
      <c r="H69" s="219"/>
      <c r="I69" s="219"/>
      <c r="J69" s="219"/>
      <c r="K69" s="217"/>
    </row>
    <row r="70" s="1" customFormat="1" ht="15" customHeight="1">
      <c r="B70" s="215"/>
      <c r="C70" s="221"/>
      <c r="D70" s="219" t="s">
        <v>327</v>
      </c>
      <c r="E70" s="219"/>
      <c r="F70" s="219"/>
      <c r="G70" s="219"/>
      <c r="H70" s="219"/>
      <c r="I70" s="219"/>
      <c r="J70" s="219"/>
      <c r="K70" s="217"/>
    </row>
    <row r="71" s="1" customFormat="1" ht="12.75" customHeight="1">
      <c r="B71" s="226"/>
      <c r="C71" s="227"/>
      <c r="D71" s="227"/>
      <c r="E71" s="227"/>
      <c r="F71" s="227"/>
      <c r="G71" s="227"/>
      <c r="H71" s="227"/>
      <c r="I71" s="227"/>
      <c r="J71" s="227"/>
      <c r="K71" s="228"/>
    </row>
    <row r="72" s="1" customFormat="1" ht="18.75" customHeight="1">
      <c r="B72" s="229"/>
      <c r="C72" s="229"/>
      <c r="D72" s="229"/>
      <c r="E72" s="229"/>
      <c r="F72" s="229"/>
      <c r="G72" s="229"/>
      <c r="H72" s="229"/>
      <c r="I72" s="229"/>
      <c r="J72" s="229"/>
      <c r="K72" s="230"/>
    </row>
    <row r="73" s="1" customFormat="1" ht="18.75" customHeight="1">
      <c r="B73" s="230"/>
      <c r="C73" s="230"/>
      <c r="D73" s="230"/>
      <c r="E73" s="230"/>
      <c r="F73" s="230"/>
      <c r="G73" s="230"/>
      <c r="H73" s="230"/>
      <c r="I73" s="230"/>
      <c r="J73" s="230"/>
      <c r="K73" s="230"/>
    </row>
    <row r="74" s="1" customFormat="1" ht="7.5" customHeight="1">
      <c r="B74" s="231"/>
      <c r="C74" s="232"/>
      <c r="D74" s="232"/>
      <c r="E74" s="232"/>
      <c r="F74" s="232"/>
      <c r="G74" s="232"/>
      <c r="H74" s="232"/>
      <c r="I74" s="232"/>
      <c r="J74" s="232"/>
      <c r="K74" s="233"/>
    </row>
    <row r="75" s="1" customFormat="1" ht="45" customHeight="1">
      <c r="B75" s="234"/>
      <c r="C75" s="235" t="s">
        <v>328</v>
      </c>
      <c r="D75" s="235"/>
      <c r="E75" s="235"/>
      <c r="F75" s="235"/>
      <c r="G75" s="235"/>
      <c r="H75" s="235"/>
      <c r="I75" s="235"/>
      <c r="J75" s="235"/>
      <c r="K75" s="236"/>
    </row>
    <row r="76" s="1" customFormat="1" ht="17.25" customHeight="1">
      <c r="B76" s="234"/>
      <c r="C76" s="237" t="s">
        <v>329</v>
      </c>
      <c r="D76" s="237"/>
      <c r="E76" s="237"/>
      <c r="F76" s="237" t="s">
        <v>330</v>
      </c>
      <c r="G76" s="238"/>
      <c r="H76" s="237" t="s">
        <v>53</v>
      </c>
      <c r="I76" s="237" t="s">
        <v>56</v>
      </c>
      <c r="J76" s="237" t="s">
        <v>331</v>
      </c>
      <c r="K76" s="236"/>
    </row>
    <row r="77" s="1" customFormat="1" ht="17.25" customHeight="1">
      <c r="B77" s="234"/>
      <c r="C77" s="239" t="s">
        <v>332</v>
      </c>
      <c r="D77" s="239"/>
      <c r="E77" s="239"/>
      <c r="F77" s="240" t="s">
        <v>333</v>
      </c>
      <c r="G77" s="241"/>
      <c r="H77" s="239"/>
      <c r="I77" s="239"/>
      <c r="J77" s="239" t="s">
        <v>334</v>
      </c>
      <c r="K77" s="236"/>
    </row>
    <row r="78" s="1" customFormat="1" ht="5.25" customHeight="1">
      <c r="B78" s="234"/>
      <c r="C78" s="242"/>
      <c r="D78" s="242"/>
      <c r="E78" s="242"/>
      <c r="F78" s="242"/>
      <c r="G78" s="243"/>
      <c r="H78" s="242"/>
      <c r="I78" s="242"/>
      <c r="J78" s="242"/>
      <c r="K78" s="236"/>
    </row>
    <row r="79" s="1" customFormat="1" ht="15" customHeight="1">
      <c r="B79" s="234"/>
      <c r="C79" s="222" t="s">
        <v>52</v>
      </c>
      <c r="D79" s="244"/>
      <c r="E79" s="244"/>
      <c r="F79" s="245" t="s">
        <v>335</v>
      </c>
      <c r="G79" s="246"/>
      <c r="H79" s="222" t="s">
        <v>336</v>
      </c>
      <c r="I79" s="222" t="s">
        <v>337</v>
      </c>
      <c r="J79" s="222">
        <v>20</v>
      </c>
      <c r="K79" s="236"/>
    </row>
    <row r="80" s="1" customFormat="1" ht="15" customHeight="1">
      <c r="B80" s="234"/>
      <c r="C80" s="222" t="s">
        <v>338</v>
      </c>
      <c r="D80" s="222"/>
      <c r="E80" s="222"/>
      <c r="F80" s="245" t="s">
        <v>335</v>
      </c>
      <c r="G80" s="246"/>
      <c r="H80" s="222" t="s">
        <v>339</v>
      </c>
      <c r="I80" s="222" t="s">
        <v>337</v>
      </c>
      <c r="J80" s="222">
        <v>120</v>
      </c>
      <c r="K80" s="236"/>
    </row>
    <row r="81" s="1" customFormat="1" ht="15" customHeight="1">
      <c r="B81" s="247"/>
      <c r="C81" s="222" t="s">
        <v>340</v>
      </c>
      <c r="D81" s="222"/>
      <c r="E81" s="222"/>
      <c r="F81" s="245" t="s">
        <v>341</v>
      </c>
      <c r="G81" s="246"/>
      <c r="H81" s="222" t="s">
        <v>342</v>
      </c>
      <c r="I81" s="222" t="s">
        <v>337</v>
      </c>
      <c r="J81" s="222">
        <v>50</v>
      </c>
      <c r="K81" s="236"/>
    </row>
    <row r="82" s="1" customFormat="1" ht="15" customHeight="1">
      <c r="B82" s="247"/>
      <c r="C82" s="222" t="s">
        <v>343</v>
      </c>
      <c r="D82" s="222"/>
      <c r="E82" s="222"/>
      <c r="F82" s="245" t="s">
        <v>335</v>
      </c>
      <c r="G82" s="246"/>
      <c r="H82" s="222" t="s">
        <v>344</v>
      </c>
      <c r="I82" s="222" t="s">
        <v>345</v>
      </c>
      <c r="J82" s="222"/>
      <c r="K82" s="236"/>
    </row>
    <row r="83" s="1" customFormat="1" ht="15" customHeight="1">
      <c r="B83" s="247"/>
      <c r="C83" s="248" t="s">
        <v>346</v>
      </c>
      <c r="D83" s="248"/>
      <c r="E83" s="248"/>
      <c r="F83" s="249" t="s">
        <v>341</v>
      </c>
      <c r="G83" s="248"/>
      <c r="H83" s="248" t="s">
        <v>347</v>
      </c>
      <c r="I83" s="248" t="s">
        <v>337</v>
      </c>
      <c r="J83" s="248">
        <v>15</v>
      </c>
      <c r="K83" s="236"/>
    </row>
    <row r="84" s="1" customFormat="1" ht="15" customHeight="1">
      <c r="B84" s="247"/>
      <c r="C84" s="248" t="s">
        <v>348</v>
      </c>
      <c r="D84" s="248"/>
      <c r="E84" s="248"/>
      <c r="F84" s="249" t="s">
        <v>341</v>
      </c>
      <c r="G84" s="248"/>
      <c r="H84" s="248" t="s">
        <v>349</v>
      </c>
      <c r="I84" s="248" t="s">
        <v>337</v>
      </c>
      <c r="J84" s="248">
        <v>15</v>
      </c>
      <c r="K84" s="236"/>
    </row>
    <row r="85" s="1" customFormat="1" ht="15" customHeight="1">
      <c r="B85" s="247"/>
      <c r="C85" s="248" t="s">
        <v>350</v>
      </c>
      <c r="D85" s="248"/>
      <c r="E85" s="248"/>
      <c r="F85" s="249" t="s">
        <v>341</v>
      </c>
      <c r="G85" s="248"/>
      <c r="H85" s="248" t="s">
        <v>351</v>
      </c>
      <c r="I85" s="248" t="s">
        <v>337</v>
      </c>
      <c r="J85" s="248">
        <v>20</v>
      </c>
      <c r="K85" s="236"/>
    </row>
    <row r="86" s="1" customFormat="1" ht="15" customHeight="1">
      <c r="B86" s="247"/>
      <c r="C86" s="248" t="s">
        <v>352</v>
      </c>
      <c r="D86" s="248"/>
      <c r="E86" s="248"/>
      <c r="F86" s="249" t="s">
        <v>341</v>
      </c>
      <c r="G86" s="248"/>
      <c r="H86" s="248" t="s">
        <v>353</v>
      </c>
      <c r="I86" s="248" t="s">
        <v>337</v>
      </c>
      <c r="J86" s="248">
        <v>20</v>
      </c>
      <c r="K86" s="236"/>
    </row>
    <row r="87" s="1" customFormat="1" ht="15" customHeight="1">
      <c r="B87" s="247"/>
      <c r="C87" s="222" t="s">
        <v>354</v>
      </c>
      <c r="D87" s="222"/>
      <c r="E87" s="222"/>
      <c r="F87" s="245" t="s">
        <v>341</v>
      </c>
      <c r="G87" s="246"/>
      <c r="H87" s="222" t="s">
        <v>355</v>
      </c>
      <c r="I87" s="222" t="s">
        <v>337</v>
      </c>
      <c r="J87" s="222">
        <v>50</v>
      </c>
      <c r="K87" s="236"/>
    </row>
    <row r="88" s="1" customFormat="1" ht="15" customHeight="1">
      <c r="B88" s="247"/>
      <c r="C88" s="222" t="s">
        <v>356</v>
      </c>
      <c r="D88" s="222"/>
      <c r="E88" s="222"/>
      <c r="F88" s="245" t="s">
        <v>341</v>
      </c>
      <c r="G88" s="246"/>
      <c r="H88" s="222" t="s">
        <v>357</v>
      </c>
      <c r="I88" s="222" t="s">
        <v>337</v>
      </c>
      <c r="J88" s="222">
        <v>20</v>
      </c>
      <c r="K88" s="236"/>
    </row>
    <row r="89" s="1" customFormat="1" ht="15" customHeight="1">
      <c r="B89" s="247"/>
      <c r="C89" s="222" t="s">
        <v>358</v>
      </c>
      <c r="D89" s="222"/>
      <c r="E89" s="222"/>
      <c r="F89" s="245" t="s">
        <v>341</v>
      </c>
      <c r="G89" s="246"/>
      <c r="H89" s="222" t="s">
        <v>359</v>
      </c>
      <c r="I89" s="222" t="s">
        <v>337</v>
      </c>
      <c r="J89" s="222">
        <v>20</v>
      </c>
      <c r="K89" s="236"/>
    </row>
    <row r="90" s="1" customFormat="1" ht="15" customHeight="1">
      <c r="B90" s="247"/>
      <c r="C90" s="222" t="s">
        <v>360</v>
      </c>
      <c r="D90" s="222"/>
      <c r="E90" s="222"/>
      <c r="F90" s="245" t="s">
        <v>341</v>
      </c>
      <c r="G90" s="246"/>
      <c r="H90" s="222" t="s">
        <v>361</v>
      </c>
      <c r="I90" s="222" t="s">
        <v>337</v>
      </c>
      <c r="J90" s="222">
        <v>50</v>
      </c>
      <c r="K90" s="236"/>
    </row>
    <row r="91" s="1" customFormat="1" ht="15" customHeight="1">
      <c r="B91" s="247"/>
      <c r="C91" s="222" t="s">
        <v>362</v>
      </c>
      <c r="D91" s="222"/>
      <c r="E91" s="222"/>
      <c r="F91" s="245" t="s">
        <v>341</v>
      </c>
      <c r="G91" s="246"/>
      <c r="H91" s="222" t="s">
        <v>362</v>
      </c>
      <c r="I91" s="222" t="s">
        <v>337</v>
      </c>
      <c r="J91" s="222">
        <v>50</v>
      </c>
      <c r="K91" s="236"/>
    </row>
    <row r="92" s="1" customFormat="1" ht="15" customHeight="1">
      <c r="B92" s="247"/>
      <c r="C92" s="222" t="s">
        <v>363</v>
      </c>
      <c r="D92" s="222"/>
      <c r="E92" s="222"/>
      <c r="F92" s="245" t="s">
        <v>341</v>
      </c>
      <c r="G92" s="246"/>
      <c r="H92" s="222" t="s">
        <v>364</v>
      </c>
      <c r="I92" s="222" t="s">
        <v>337</v>
      </c>
      <c r="J92" s="222">
        <v>255</v>
      </c>
      <c r="K92" s="236"/>
    </row>
    <row r="93" s="1" customFormat="1" ht="15" customHeight="1">
      <c r="B93" s="247"/>
      <c r="C93" s="222" t="s">
        <v>365</v>
      </c>
      <c r="D93" s="222"/>
      <c r="E93" s="222"/>
      <c r="F93" s="245" t="s">
        <v>335</v>
      </c>
      <c r="G93" s="246"/>
      <c r="H93" s="222" t="s">
        <v>366</v>
      </c>
      <c r="I93" s="222" t="s">
        <v>367</v>
      </c>
      <c r="J93" s="222"/>
      <c r="K93" s="236"/>
    </row>
    <row r="94" s="1" customFormat="1" ht="15" customHeight="1">
      <c r="B94" s="247"/>
      <c r="C94" s="222" t="s">
        <v>368</v>
      </c>
      <c r="D94" s="222"/>
      <c r="E94" s="222"/>
      <c r="F94" s="245" t="s">
        <v>335</v>
      </c>
      <c r="G94" s="246"/>
      <c r="H94" s="222" t="s">
        <v>369</v>
      </c>
      <c r="I94" s="222" t="s">
        <v>370</v>
      </c>
      <c r="J94" s="222"/>
      <c r="K94" s="236"/>
    </row>
    <row r="95" s="1" customFormat="1" ht="15" customHeight="1">
      <c r="B95" s="247"/>
      <c r="C95" s="222" t="s">
        <v>371</v>
      </c>
      <c r="D95" s="222"/>
      <c r="E95" s="222"/>
      <c r="F95" s="245" t="s">
        <v>335</v>
      </c>
      <c r="G95" s="246"/>
      <c r="H95" s="222" t="s">
        <v>371</v>
      </c>
      <c r="I95" s="222" t="s">
        <v>370</v>
      </c>
      <c r="J95" s="222"/>
      <c r="K95" s="236"/>
    </row>
    <row r="96" s="1" customFormat="1" ht="15" customHeight="1">
      <c r="B96" s="247"/>
      <c r="C96" s="222" t="s">
        <v>37</v>
      </c>
      <c r="D96" s="222"/>
      <c r="E96" s="222"/>
      <c r="F96" s="245" t="s">
        <v>335</v>
      </c>
      <c r="G96" s="246"/>
      <c r="H96" s="222" t="s">
        <v>372</v>
      </c>
      <c r="I96" s="222" t="s">
        <v>370</v>
      </c>
      <c r="J96" s="222"/>
      <c r="K96" s="236"/>
    </row>
    <row r="97" s="1" customFormat="1" ht="15" customHeight="1">
      <c r="B97" s="247"/>
      <c r="C97" s="222" t="s">
        <v>47</v>
      </c>
      <c r="D97" s="222"/>
      <c r="E97" s="222"/>
      <c r="F97" s="245" t="s">
        <v>335</v>
      </c>
      <c r="G97" s="246"/>
      <c r="H97" s="222" t="s">
        <v>373</v>
      </c>
      <c r="I97" s="222" t="s">
        <v>370</v>
      </c>
      <c r="J97" s="222"/>
      <c r="K97" s="236"/>
    </row>
    <row r="98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="1" customFormat="1" ht="18.75" customHeight="1"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</row>
    <row r="101" s="1" customFormat="1" ht="7.5" customHeight="1">
      <c r="B101" s="231"/>
      <c r="C101" s="232"/>
      <c r="D101" s="232"/>
      <c r="E101" s="232"/>
      <c r="F101" s="232"/>
      <c r="G101" s="232"/>
      <c r="H101" s="232"/>
      <c r="I101" s="232"/>
      <c r="J101" s="232"/>
      <c r="K101" s="233"/>
    </row>
    <row r="102" s="1" customFormat="1" ht="45" customHeight="1">
      <c r="B102" s="234"/>
      <c r="C102" s="235" t="s">
        <v>374</v>
      </c>
      <c r="D102" s="235"/>
      <c r="E102" s="235"/>
      <c r="F102" s="235"/>
      <c r="G102" s="235"/>
      <c r="H102" s="235"/>
      <c r="I102" s="235"/>
      <c r="J102" s="235"/>
      <c r="K102" s="236"/>
    </row>
    <row r="103" s="1" customFormat="1" ht="17.25" customHeight="1">
      <c r="B103" s="234"/>
      <c r="C103" s="237" t="s">
        <v>329</v>
      </c>
      <c r="D103" s="237"/>
      <c r="E103" s="237"/>
      <c r="F103" s="237" t="s">
        <v>330</v>
      </c>
      <c r="G103" s="238"/>
      <c r="H103" s="237" t="s">
        <v>53</v>
      </c>
      <c r="I103" s="237" t="s">
        <v>56</v>
      </c>
      <c r="J103" s="237" t="s">
        <v>331</v>
      </c>
      <c r="K103" s="236"/>
    </row>
    <row r="104" s="1" customFormat="1" ht="17.25" customHeight="1">
      <c r="B104" s="234"/>
      <c r="C104" s="239" t="s">
        <v>332</v>
      </c>
      <c r="D104" s="239"/>
      <c r="E104" s="239"/>
      <c r="F104" s="240" t="s">
        <v>333</v>
      </c>
      <c r="G104" s="241"/>
      <c r="H104" s="239"/>
      <c r="I104" s="239"/>
      <c r="J104" s="239" t="s">
        <v>334</v>
      </c>
      <c r="K104" s="236"/>
    </row>
    <row r="105" s="1" customFormat="1" ht="5.25" customHeight="1">
      <c r="B105" s="234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="1" customFormat="1" ht="15" customHeight="1">
      <c r="B106" s="234"/>
      <c r="C106" s="222" t="s">
        <v>52</v>
      </c>
      <c r="D106" s="244"/>
      <c r="E106" s="244"/>
      <c r="F106" s="245" t="s">
        <v>335</v>
      </c>
      <c r="G106" s="222"/>
      <c r="H106" s="222" t="s">
        <v>375</v>
      </c>
      <c r="I106" s="222" t="s">
        <v>337</v>
      </c>
      <c r="J106" s="222">
        <v>20</v>
      </c>
      <c r="K106" s="236"/>
    </row>
    <row r="107" s="1" customFormat="1" ht="15" customHeight="1">
      <c r="B107" s="234"/>
      <c r="C107" s="222" t="s">
        <v>338</v>
      </c>
      <c r="D107" s="222"/>
      <c r="E107" s="222"/>
      <c r="F107" s="245" t="s">
        <v>335</v>
      </c>
      <c r="G107" s="222"/>
      <c r="H107" s="222" t="s">
        <v>375</v>
      </c>
      <c r="I107" s="222" t="s">
        <v>337</v>
      </c>
      <c r="J107" s="222">
        <v>120</v>
      </c>
      <c r="K107" s="236"/>
    </row>
    <row r="108" s="1" customFormat="1" ht="15" customHeight="1">
      <c r="B108" s="247"/>
      <c r="C108" s="222" t="s">
        <v>340</v>
      </c>
      <c r="D108" s="222"/>
      <c r="E108" s="222"/>
      <c r="F108" s="245" t="s">
        <v>341</v>
      </c>
      <c r="G108" s="222"/>
      <c r="H108" s="222" t="s">
        <v>375</v>
      </c>
      <c r="I108" s="222" t="s">
        <v>337</v>
      </c>
      <c r="J108" s="222">
        <v>50</v>
      </c>
      <c r="K108" s="236"/>
    </row>
    <row r="109" s="1" customFormat="1" ht="15" customHeight="1">
      <c r="B109" s="247"/>
      <c r="C109" s="222" t="s">
        <v>343</v>
      </c>
      <c r="D109" s="222"/>
      <c r="E109" s="222"/>
      <c r="F109" s="245" t="s">
        <v>335</v>
      </c>
      <c r="G109" s="222"/>
      <c r="H109" s="222" t="s">
        <v>375</v>
      </c>
      <c r="I109" s="222" t="s">
        <v>345</v>
      </c>
      <c r="J109" s="222"/>
      <c r="K109" s="236"/>
    </row>
    <row r="110" s="1" customFormat="1" ht="15" customHeight="1">
      <c r="B110" s="247"/>
      <c r="C110" s="222" t="s">
        <v>354</v>
      </c>
      <c r="D110" s="222"/>
      <c r="E110" s="222"/>
      <c r="F110" s="245" t="s">
        <v>341</v>
      </c>
      <c r="G110" s="222"/>
      <c r="H110" s="222" t="s">
        <v>375</v>
      </c>
      <c r="I110" s="222" t="s">
        <v>337</v>
      </c>
      <c r="J110" s="222">
        <v>50</v>
      </c>
      <c r="K110" s="236"/>
    </row>
    <row r="111" s="1" customFormat="1" ht="15" customHeight="1">
      <c r="B111" s="247"/>
      <c r="C111" s="222" t="s">
        <v>362</v>
      </c>
      <c r="D111" s="222"/>
      <c r="E111" s="222"/>
      <c r="F111" s="245" t="s">
        <v>341</v>
      </c>
      <c r="G111" s="222"/>
      <c r="H111" s="222" t="s">
        <v>375</v>
      </c>
      <c r="I111" s="222" t="s">
        <v>337</v>
      </c>
      <c r="J111" s="222">
        <v>50</v>
      </c>
      <c r="K111" s="236"/>
    </row>
    <row r="112" s="1" customFormat="1" ht="15" customHeight="1">
      <c r="B112" s="247"/>
      <c r="C112" s="222" t="s">
        <v>360</v>
      </c>
      <c r="D112" s="222"/>
      <c r="E112" s="222"/>
      <c r="F112" s="245" t="s">
        <v>341</v>
      </c>
      <c r="G112" s="222"/>
      <c r="H112" s="222" t="s">
        <v>375</v>
      </c>
      <c r="I112" s="222" t="s">
        <v>337</v>
      </c>
      <c r="J112" s="222">
        <v>50</v>
      </c>
      <c r="K112" s="236"/>
    </row>
    <row r="113" s="1" customFormat="1" ht="15" customHeight="1">
      <c r="B113" s="247"/>
      <c r="C113" s="222" t="s">
        <v>52</v>
      </c>
      <c r="D113" s="222"/>
      <c r="E113" s="222"/>
      <c r="F113" s="245" t="s">
        <v>335</v>
      </c>
      <c r="G113" s="222"/>
      <c r="H113" s="222" t="s">
        <v>376</v>
      </c>
      <c r="I113" s="222" t="s">
        <v>337</v>
      </c>
      <c r="J113" s="222">
        <v>20</v>
      </c>
      <c r="K113" s="236"/>
    </row>
    <row r="114" s="1" customFormat="1" ht="15" customHeight="1">
      <c r="B114" s="247"/>
      <c r="C114" s="222" t="s">
        <v>377</v>
      </c>
      <c r="D114" s="222"/>
      <c r="E114" s="222"/>
      <c r="F114" s="245" t="s">
        <v>335</v>
      </c>
      <c r="G114" s="222"/>
      <c r="H114" s="222" t="s">
        <v>378</v>
      </c>
      <c r="I114" s="222" t="s">
        <v>337</v>
      </c>
      <c r="J114" s="222">
        <v>120</v>
      </c>
      <c r="K114" s="236"/>
    </row>
    <row r="115" s="1" customFormat="1" ht="15" customHeight="1">
      <c r="B115" s="247"/>
      <c r="C115" s="222" t="s">
        <v>37</v>
      </c>
      <c r="D115" s="222"/>
      <c r="E115" s="222"/>
      <c r="F115" s="245" t="s">
        <v>335</v>
      </c>
      <c r="G115" s="222"/>
      <c r="H115" s="222" t="s">
        <v>379</v>
      </c>
      <c r="I115" s="222" t="s">
        <v>370</v>
      </c>
      <c r="J115" s="222"/>
      <c r="K115" s="236"/>
    </row>
    <row r="116" s="1" customFormat="1" ht="15" customHeight="1">
      <c r="B116" s="247"/>
      <c r="C116" s="222" t="s">
        <v>47</v>
      </c>
      <c r="D116" s="222"/>
      <c r="E116" s="222"/>
      <c r="F116" s="245" t="s">
        <v>335</v>
      </c>
      <c r="G116" s="222"/>
      <c r="H116" s="222" t="s">
        <v>380</v>
      </c>
      <c r="I116" s="222" t="s">
        <v>370</v>
      </c>
      <c r="J116" s="222"/>
      <c r="K116" s="236"/>
    </row>
    <row r="117" s="1" customFormat="1" ht="15" customHeight="1">
      <c r="B117" s="247"/>
      <c r="C117" s="222" t="s">
        <v>56</v>
      </c>
      <c r="D117" s="222"/>
      <c r="E117" s="222"/>
      <c r="F117" s="245" t="s">
        <v>335</v>
      </c>
      <c r="G117" s="222"/>
      <c r="H117" s="222" t="s">
        <v>381</v>
      </c>
      <c r="I117" s="222" t="s">
        <v>382</v>
      </c>
      <c r="J117" s="222"/>
      <c r="K117" s="236"/>
    </row>
    <row r="118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="1" customFormat="1" ht="18.75" customHeight="1"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</row>
    <row r="12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="1" customFormat="1" ht="45" customHeight="1">
      <c r="B122" s="263"/>
      <c r="C122" s="213" t="s">
        <v>383</v>
      </c>
      <c r="D122" s="213"/>
      <c r="E122" s="213"/>
      <c r="F122" s="213"/>
      <c r="G122" s="213"/>
      <c r="H122" s="213"/>
      <c r="I122" s="213"/>
      <c r="J122" s="213"/>
      <c r="K122" s="264"/>
    </row>
    <row r="123" s="1" customFormat="1" ht="17.25" customHeight="1">
      <c r="B123" s="265"/>
      <c r="C123" s="237" t="s">
        <v>329</v>
      </c>
      <c r="D123" s="237"/>
      <c r="E123" s="237"/>
      <c r="F123" s="237" t="s">
        <v>330</v>
      </c>
      <c r="G123" s="238"/>
      <c r="H123" s="237" t="s">
        <v>53</v>
      </c>
      <c r="I123" s="237" t="s">
        <v>56</v>
      </c>
      <c r="J123" s="237" t="s">
        <v>331</v>
      </c>
      <c r="K123" s="266"/>
    </row>
    <row r="124" s="1" customFormat="1" ht="17.25" customHeight="1">
      <c r="B124" s="265"/>
      <c r="C124" s="239" t="s">
        <v>332</v>
      </c>
      <c r="D124" s="239"/>
      <c r="E124" s="239"/>
      <c r="F124" s="240" t="s">
        <v>333</v>
      </c>
      <c r="G124" s="241"/>
      <c r="H124" s="239"/>
      <c r="I124" s="239"/>
      <c r="J124" s="239" t="s">
        <v>334</v>
      </c>
      <c r="K124" s="266"/>
    </row>
    <row r="125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="1" customFormat="1" ht="15" customHeight="1">
      <c r="B126" s="267"/>
      <c r="C126" s="222" t="s">
        <v>338</v>
      </c>
      <c r="D126" s="244"/>
      <c r="E126" s="244"/>
      <c r="F126" s="245" t="s">
        <v>335</v>
      </c>
      <c r="G126" s="222"/>
      <c r="H126" s="222" t="s">
        <v>375</v>
      </c>
      <c r="I126" s="222" t="s">
        <v>337</v>
      </c>
      <c r="J126" s="222">
        <v>120</v>
      </c>
      <c r="K126" s="270"/>
    </row>
    <row r="127" s="1" customFormat="1" ht="15" customHeight="1">
      <c r="B127" s="267"/>
      <c r="C127" s="222" t="s">
        <v>384</v>
      </c>
      <c r="D127" s="222"/>
      <c r="E127" s="222"/>
      <c r="F127" s="245" t="s">
        <v>335</v>
      </c>
      <c r="G127" s="222"/>
      <c r="H127" s="222" t="s">
        <v>385</v>
      </c>
      <c r="I127" s="222" t="s">
        <v>337</v>
      </c>
      <c r="J127" s="222" t="s">
        <v>386</v>
      </c>
      <c r="K127" s="270"/>
    </row>
    <row r="128" s="1" customFormat="1" ht="15" customHeight="1">
      <c r="B128" s="267"/>
      <c r="C128" s="222" t="s">
        <v>283</v>
      </c>
      <c r="D128" s="222"/>
      <c r="E128" s="222"/>
      <c r="F128" s="245" t="s">
        <v>335</v>
      </c>
      <c r="G128" s="222"/>
      <c r="H128" s="222" t="s">
        <v>387</v>
      </c>
      <c r="I128" s="222" t="s">
        <v>337</v>
      </c>
      <c r="J128" s="222" t="s">
        <v>386</v>
      </c>
      <c r="K128" s="270"/>
    </row>
    <row r="129" s="1" customFormat="1" ht="15" customHeight="1">
      <c r="B129" s="267"/>
      <c r="C129" s="222" t="s">
        <v>346</v>
      </c>
      <c r="D129" s="222"/>
      <c r="E129" s="222"/>
      <c r="F129" s="245" t="s">
        <v>341</v>
      </c>
      <c r="G129" s="222"/>
      <c r="H129" s="222" t="s">
        <v>347</v>
      </c>
      <c r="I129" s="222" t="s">
        <v>337</v>
      </c>
      <c r="J129" s="222">
        <v>15</v>
      </c>
      <c r="K129" s="270"/>
    </row>
    <row r="130" s="1" customFormat="1" ht="15" customHeight="1">
      <c r="B130" s="267"/>
      <c r="C130" s="248" t="s">
        <v>348</v>
      </c>
      <c r="D130" s="248"/>
      <c r="E130" s="248"/>
      <c r="F130" s="249" t="s">
        <v>341</v>
      </c>
      <c r="G130" s="248"/>
      <c r="H130" s="248" t="s">
        <v>349</v>
      </c>
      <c r="I130" s="248" t="s">
        <v>337</v>
      </c>
      <c r="J130" s="248">
        <v>15</v>
      </c>
      <c r="K130" s="270"/>
    </row>
    <row r="131" s="1" customFormat="1" ht="15" customHeight="1">
      <c r="B131" s="267"/>
      <c r="C131" s="248" t="s">
        <v>350</v>
      </c>
      <c r="D131" s="248"/>
      <c r="E131" s="248"/>
      <c r="F131" s="249" t="s">
        <v>341</v>
      </c>
      <c r="G131" s="248"/>
      <c r="H131" s="248" t="s">
        <v>351</v>
      </c>
      <c r="I131" s="248" t="s">
        <v>337</v>
      </c>
      <c r="J131" s="248">
        <v>20</v>
      </c>
      <c r="K131" s="270"/>
    </row>
    <row r="132" s="1" customFormat="1" ht="15" customHeight="1">
      <c r="B132" s="267"/>
      <c r="C132" s="248" t="s">
        <v>352</v>
      </c>
      <c r="D132" s="248"/>
      <c r="E132" s="248"/>
      <c r="F132" s="249" t="s">
        <v>341</v>
      </c>
      <c r="G132" s="248"/>
      <c r="H132" s="248" t="s">
        <v>353</v>
      </c>
      <c r="I132" s="248" t="s">
        <v>337</v>
      </c>
      <c r="J132" s="248">
        <v>20</v>
      </c>
      <c r="K132" s="270"/>
    </row>
    <row r="133" s="1" customFormat="1" ht="15" customHeight="1">
      <c r="B133" s="267"/>
      <c r="C133" s="222" t="s">
        <v>340</v>
      </c>
      <c r="D133" s="222"/>
      <c r="E133" s="222"/>
      <c r="F133" s="245" t="s">
        <v>341</v>
      </c>
      <c r="G133" s="222"/>
      <c r="H133" s="222" t="s">
        <v>375</v>
      </c>
      <c r="I133" s="222" t="s">
        <v>337</v>
      </c>
      <c r="J133" s="222">
        <v>50</v>
      </c>
      <c r="K133" s="270"/>
    </row>
    <row r="134" s="1" customFormat="1" ht="15" customHeight="1">
      <c r="B134" s="267"/>
      <c r="C134" s="222" t="s">
        <v>354</v>
      </c>
      <c r="D134" s="222"/>
      <c r="E134" s="222"/>
      <c r="F134" s="245" t="s">
        <v>341</v>
      </c>
      <c r="G134" s="222"/>
      <c r="H134" s="222" t="s">
        <v>375</v>
      </c>
      <c r="I134" s="222" t="s">
        <v>337</v>
      </c>
      <c r="J134" s="222">
        <v>50</v>
      </c>
      <c r="K134" s="270"/>
    </row>
    <row r="135" s="1" customFormat="1" ht="15" customHeight="1">
      <c r="B135" s="267"/>
      <c r="C135" s="222" t="s">
        <v>360</v>
      </c>
      <c r="D135" s="222"/>
      <c r="E135" s="222"/>
      <c r="F135" s="245" t="s">
        <v>341</v>
      </c>
      <c r="G135" s="222"/>
      <c r="H135" s="222" t="s">
        <v>375</v>
      </c>
      <c r="I135" s="222" t="s">
        <v>337</v>
      </c>
      <c r="J135" s="222">
        <v>50</v>
      </c>
      <c r="K135" s="270"/>
    </row>
    <row r="136" s="1" customFormat="1" ht="15" customHeight="1">
      <c r="B136" s="267"/>
      <c r="C136" s="222" t="s">
        <v>362</v>
      </c>
      <c r="D136" s="222"/>
      <c r="E136" s="222"/>
      <c r="F136" s="245" t="s">
        <v>341</v>
      </c>
      <c r="G136" s="222"/>
      <c r="H136" s="222" t="s">
        <v>375</v>
      </c>
      <c r="I136" s="222" t="s">
        <v>337</v>
      </c>
      <c r="J136" s="222">
        <v>50</v>
      </c>
      <c r="K136" s="270"/>
    </row>
    <row r="137" s="1" customFormat="1" ht="15" customHeight="1">
      <c r="B137" s="267"/>
      <c r="C137" s="222" t="s">
        <v>363</v>
      </c>
      <c r="D137" s="222"/>
      <c r="E137" s="222"/>
      <c r="F137" s="245" t="s">
        <v>341</v>
      </c>
      <c r="G137" s="222"/>
      <c r="H137" s="222" t="s">
        <v>388</v>
      </c>
      <c r="I137" s="222" t="s">
        <v>337</v>
      </c>
      <c r="J137" s="222">
        <v>255</v>
      </c>
      <c r="K137" s="270"/>
    </row>
    <row r="138" s="1" customFormat="1" ht="15" customHeight="1">
      <c r="B138" s="267"/>
      <c r="C138" s="222" t="s">
        <v>365</v>
      </c>
      <c r="D138" s="222"/>
      <c r="E138" s="222"/>
      <c r="F138" s="245" t="s">
        <v>335</v>
      </c>
      <c r="G138" s="222"/>
      <c r="H138" s="222" t="s">
        <v>389</v>
      </c>
      <c r="I138" s="222" t="s">
        <v>367</v>
      </c>
      <c r="J138" s="222"/>
      <c r="K138" s="270"/>
    </row>
    <row r="139" s="1" customFormat="1" ht="15" customHeight="1">
      <c r="B139" s="267"/>
      <c r="C139" s="222" t="s">
        <v>368</v>
      </c>
      <c r="D139" s="222"/>
      <c r="E139" s="222"/>
      <c r="F139" s="245" t="s">
        <v>335</v>
      </c>
      <c r="G139" s="222"/>
      <c r="H139" s="222" t="s">
        <v>390</v>
      </c>
      <c r="I139" s="222" t="s">
        <v>370</v>
      </c>
      <c r="J139" s="222"/>
      <c r="K139" s="270"/>
    </row>
    <row r="140" s="1" customFormat="1" ht="15" customHeight="1">
      <c r="B140" s="267"/>
      <c r="C140" s="222" t="s">
        <v>371</v>
      </c>
      <c r="D140" s="222"/>
      <c r="E140" s="222"/>
      <c r="F140" s="245" t="s">
        <v>335</v>
      </c>
      <c r="G140" s="222"/>
      <c r="H140" s="222" t="s">
        <v>371</v>
      </c>
      <c r="I140" s="222" t="s">
        <v>370</v>
      </c>
      <c r="J140" s="222"/>
      <c r="K140" s="270"/>
    </row>
    <row r="141" s="1" customFormat="1" ht="15" customHeight="1">
      <c r="B141" s="267"/>
      <c r="C141" s="222" t="s">
        <v>37</v>
      </c>
      <c r="D141" s="222"/>
      <c r="E141" s="222"/>
      <c r="F141" s="245" t="s">
        <v>335</v>
      </c>
      <c r="G141" s="222"/>
      <c r="H141" s="222" t="s">
        <v>391</v>
      </c>
      <c r="I141" s="222" t="s">
        <v>370</v>
      </c>
      <c r="J141" s="222"/>
      <c r="K141" s="270"/>
    </row>
    <row r="142" s="1" customFormat="1" ht="15" customHeight="1">
      <c r="B142" s="267"/>
      <c r="C142" s="222" t="s">
        <v>392</v>
      </c>
      <c r="D142" s="222"/>
      <c r="E142" s="222"/>
      <c r="F142" s="245" t="s">
        <v>335</v>
      </c>
      <c r="G142" s="222"/>
      <c r="H142" s="222" t="s">
        <v>393</v>
      </c>
      <c r="I142" s="222" t="s">
        <v>370</v>
      </c>
      <c r="J142" s="222"/>
      <c r="K142" s="270"/>
    </row>
    <row r="143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="1" customFormat="1" ht="18.75" customHeight="1"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</row>
    <row r="146" s="1" customFormat="1" ht="7.5" customHeight="1">
      <c r="B146" s="231"/>
      <c r="C146" s="232"/>
      <c r="D146" s="232"/>
      <c r="E146" s="232"/>
      <c r="F146" s="232"/>
      <c r="G146" s="232"/>
      <c r="H146" s="232"/>
      <c r="I146" s="232"/>
      <c r="J146" s="232"/>
      <c r="K146" s="233"/>
    </row>
    <row r="147" s="1" customFormat="1" ht="45" customHeight="1">
      <c r="B147" s="234"/>
      <c r="C147" s="235" t="s">
        <v>394</v>
      </c>
      <c r="D147" s="235"/>
      <c r="E147" s="235"/>
      <c r="F147" s="235"/>
      <c r="G147" s="235"/>
      <c r="H147" s="235"/>
      <c r="I147" s="235"/>
      <c r="J147" s="235"/>
      <c r="K147" s="236"/>
    </row>
    <row r="148" s="1" customFormat="1" ht="17.25" customHeight="1">
      <c r="B148" s="234"/>
      <c r="C148" s="237" t="s">
        <v>329</v>
      </c>
      <c r="D148" s="237"/>
      <c r="E148" s="237"/>
      <c r="F148" s="237" t="s">
        <v>330</v>
      </c>
      <c r="G148" s="238"/>
      <c r="H148" s="237" t="s">
        <v>53</v>
      </c>
      <c r="I148" s="237" t="s">
        <v>56</v>
      </c>
      <c r="J148" s="237" t="s">
        <v>331</v>
      </c>
      <c r="K148" s="236"/>
    </row>
    <row r="149" s="1" customFormat="1" ht="17.25" customHeight="1">
      <c r="B149" s="234"/>
      <c r="C149" s="239" t="s">
        <v>332</v>
      </c>
      <c r="D149" s="239"/>
      <c r="E149" s="239"/>
      <c r="F149" s="240" t="s">
        <v>333</v>
      </c>
      <c r="G149" s="241"/>
      <c r="H149" s="239"/>
      <c r="I149" s="239"/>
      <c r="J149" s="239" t="s">
        <v>334</v>
      </c>
      <c r="K149" s="236"/>
    </row>
    <row r="150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="1" customFormat="1" ht="15" customHeight="1">
      <c r="B151" s="247"/>
      <c r="C151" s="274" t="s">
        <v>338</v>
      </c>
      <c r="D151" s="222"/>
      <c r="E151" s="222"/>
      <c r="F151" s="275" t="s">
        <v>335</v>
      </c>
      <c r="G151" s="222"/>
      <c r="H151" s="274" t="s">
        <v>375</v>
      </c>
      <c r="I151" s="274" t="s">
        <v>337</v>
      </c>
      <c r="J151" s="274">
        <v>120</v>
      </c>
      <c r="K151" s="270"/>
    </row>
    <row r="152" s="1" customFormat="1" ht="15" customHeight="1">
      <c r="B152" s="247"/>
      <c r="C152" s="274" t="s">
        <v>384</v>
      </c>
      <c r="D152" s="222"/>
      <c r="E152" s="222"/>
      <c r="F152" s="275" t="s">
        <v>335</v>
      </c>
      <c r="G152" s="222"/>
      <c r="H152" s="274" t="s">
        <v>395</v>
      </c>
      <c r="I152" s="274" t="s">
        <v>337</v>
      </c>
      <c r="J152" s="274" t="s">
        <v>386</v>
      </c>
      <c r="K152" s="270"/>
    </row>
    <row r="153" s="1" customFormat="1" ht="15" customHeight="1">
      <c r="B153" s="247"/>
      <c r="C153" s="274" t="s">
        <v>283</v>
      </c>
      <c r="D153" s="222"/>
      <c r="E153" s="222"/>
      <c r="F153" s="275" t="s">
        <v>335</v>
      </c>
      <c r="G153" s="222"/>
      <c r="H153" s="274" t="s">
        <v>396</v>
      </c>
      <c r="I153" s="274" t="s">
        <v>337</v>
      </c>
      <c r="J153" s="274" t="s">
        <v>386</v>
      </c>
      <c r="K153" s="270"/>
    </row>
    <row r="154" s="1" customFormat="1" ht="15" customHeight="1">
      <c r="B154" s="247"/>
      <c r="C154" s="274" t="s">
        <v>340</v>
      </c>
      <c r="D154" s="222"/>
      <c r="E154" s="222"/>
      <c r="F154" s="275" t="s">
        <v>341</v>
      </c>
      <c r="G154" s="222"/>
      <c r="H154" s="274" t="s">
        <v>375</v>
      </c>
      <c r="I154" s="274" t="s">
        <v>337</v>
      </c>
      <c r="J154" s="274">
        <v>50</v>
      </c>
      <c r="K154" s="270"/>
    </row>
    <row r="155" s="1" customFormat="1" ht="15" customHeight="1">
      <c r="B155" s="247"/>
      <c r="C155" s="274" t="s">
        <v>343</v>
      </c>
      <c r="D155" s="222"/>
      <c r="E155" s="222"/>
      <c r="F155" s="275" t="s">
        <v>335</v>
      </c>
      <c r="G155" s="222"/>
      <c r="H155" s="274" t="s">
        <v>375</v>
      </c>
      <c r="I155" s="274" t="s">
        <v>345</v>
      </c>
      <c r="J155" s="274"/>
      <c r="K155" s="270"/>
    </row>
    <row r="156" s="1" customFormat="1" ht="15" customHeight="1">
      <c r="B156" s="247"/>
      <c r="C156" s="274" t="s">
        <v>354</v>
      </c>
      <c r="D156" s="222"/>
      <c r="E156" s="222"/>
      <c r="F156" s="275" t="s">
        <v>341</v>
      </c>
      <c r="G156" s="222"/>
      <c r="H156" s="274" t="s">
        <v>375</v>
      </c>
      <c r="I156" s="274" t="s">
        <v>337</v>
      </c>
      <c r="J156" s="274">
        <v>50</v>
      </c>
      <c r="K156" s="270"/>
    </row>
    <row r="157" s="1" customFormat="1" ht="15" customHeight="1">
      <c r="B157" s="247"/>
      <c r="C157" s="274" t="s">
        <v>362</v>
      </c>
      <c r="D157" s="222"/>
      <c r="E157" s="222"/>
      <c r="F157" s="275" t="s">
        <v>341</v>
      </c>
      <c r="G157" s="222"/>
      <c r="H157" s="274" t="s">
        <v>375</v>
      </c>
      <c r="I157" s="274" t="s">
        <v>337</v>
      </c>
      <c r="J157" s="274">
        <v>50</v>
      </c>
      <c r="K157" s="270"/>
    </row>
    <row r="158" s="1" customFormat="1" ht="15" customHeight="1">
      <c r="B158" s="247"/>
      <c r="C158" s="274" t="s">
        <v>360</v>
      </c>
      <c r="D158" s="222"/>
      <c r="E158" s="222"/>
      <c r="F158" s="275" t="s">
        <v>341</v>
      </c>
      <c r="G158" s="222"/>
      <c r="H158" s="274" t="s">
        <v>375</v>
      </c>
      <c r="I158" s="274" t="s">
        <v>337</v>
      </c>
      <c r="J158" s="274">
        <v>50</v>
      </c>
      <c r="K158" s="270"/>
    </row>
    <row r="159" s="1" customFormat="1" ht="15" customHeight="1">
      <c r="B159" s="247"/>
      <c r="C159" s="274" t="s">
        <v>85</v>
      </c>
      <c r="D159" s="222"/>
      <c r="E159" s="222"/>
      <c r="F159" s="275" t="s">
        <v>335</v>
      </c>
      <c r="G159" s="222"/>
      <c r="H159" s="274" t="s">
        <v>397</v>
      </c>
      <c r="I159" s="274" t="s">
        <v>337</v>
      </c>
      <c r="J159" s="274" t="s">
        <v>398</v>
      </c>
      <c r="K159" s="270"/>
    </row>
    <row r="160" s="1" customFormat="1" ht="15" customHeight="1">
      <c r="B160" s="247"/>
      <c r="C160" s="274" t="s">
        <v>399</v>
      </c>
      <c r="D160" s="222"/>
      <c r="E160" s="222"/>
      <c r="F160" s="275" t="s">
        <v>335</v>
      </c>
      <c r="G160" s="222"/>
      <c r="H160" s="274" t="s">
        <v>400</v>
      </c>
      <c r="I160" s="274" t="s">
        <v>370</v>
      </c>
      <c r="J160" s="274"/>
      <c r="K160" s="270"/>
    </row>
    <row r="161" s="1" customFormat="1" ht="15" customHeight="1">
      <c r="B161" s="276"/>
      <c r="C161" s="277"/>
      <c r="D161" s="277"/>
      <c r="E161" s="277"/>
      <c r="F161" s="277"/>
      <c r="G161" s="277"/>
      <c r="H161" s="277"/>
      <c r="I161" s="277"/>
      <c r="J161" s="277"/>
      <c r="K161" s="278"/>
    </row>
    <row r="162" s="1" customFormat="1" ht="18.75" customHeight="1">
      <c r="B162" s="258"/>
      <c r="C162" s="268"/>
      <c r="D162" s="268"/>
      <c r="E162" s="268"/>
      <c r="F162" s="279"/>
      <c r="G162" s="268"/>
      <c r="H162" s="268"/>
      <c r="I162" s="268"/>
      <c r="J162" s="268"/>
      <c r="K162" s="258"/>
    </row>
    <row r="163" s="1" customFormat="1" ht="18.75" customHeight="1">
      <c r="B163" s="258"/>
      <c r="C163" s="268"/>
      <c r="D163" s="268"/>
      <c r="E163" s="268"/>
      <c r="F163" s="279"/>
      <c r="G163" s="268"/>
      <c r="H163" s="268"/>
      <c r="I163" s="268"/>
      <c r="J163" s="268"/>
      <c r="K163" s="258"/>
    </row>
    <row r="164" s="1" customFormat="1" ht="18.75" customHeight="1">
      <c r="B164" s="258"/>
      <c r="C164" s="268"/>
      <c r="D164" s="268"/>
      <c r="E164" s="268"/>
      <c r="F164" s="279"/>
      <c r="G164" s="268"/>
      <c r="H164" s="268"/>
      <c r="I164" s="268"/>
      <c r="J164" s="268"/>
      <c r="K164" s="258"/>
    </row>
    <row r="165" s="1" customFormat="1" ht="18.75" customHeight="1">
      <c r="B165" s="258"/>
      <c r="C165" s="268"/>
      <c r="D165" s="268"/>
      <c r="E165" s="268"/>
      <c r="F165" s="279"/>
      <c r="G165" s="268"/>
      <c r="H165" s="268"/>
      <c r="I165" s="268"/>
      <c r="J165" s="268"/>
      <c r="K165" s="258"/>
    </row>
    <row r="166" s="1" customFormat="1" ht="18.75" customHeight="1">
      <c r="B166" s="258"/>
      <c r="C166" s="268"/>
      <c r="D166" s="268"/>
      <c r="E166" s="268"/>
      <c r="F166" s="279"/>
      <c r="G166" s="268"/>
      <c r="H166" s="268"/>
      <c r="I166" s="268"/>
      <c r="J166" s="268"/>
      <c r="K166" s="258"/>
    </row>
    <row r="167" s="1" customFormat="1" ht="18.75" customHeight="1">
      <c r="B167" s="258"/>
      <c r="C167" s="268"/>
      <c r="D167" s="268"/>
      <c r="E167" s="268"/>
      <c r="F167" s="279"/>
      <c r="G167" s="268"/>
      <c r="H167" s="268"/>
      <c r="I167" s="268"/>
      <c r="J167" s="268"/>
      <c r="K167" s="258"/>
    </row>
    <row r="168" s="1" customFormat="1" ht="18.75" customHeight="1">
      <c r="B168" s="258"/>
      <c r="C168" s="268"/>
      <c r="D168" s="268"/>
      <c r="E168" s="268"/>
      <c r="F168" s="279"/>
      <c r="G168" s="268"/>
      <c r="H168" s="268"/>
      <c r="I168" s="268"/>
      <c r="J168" s="268"/>
      <c r="K168" s="258"/>
    </row>
    <row r="169" s="1" customFormat="1" ht="18.75" customHeight="1"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</row>
    <row r="170" s="1" customFormat="1" ht="7.5" customHeight="1">
      <c r="B170" s="209"/>
      <c r="C170" s="210"/>
      <c r="D170" s="210"/>
      <c r="E170" s="210"/>
      <c r="F170" s="210"/>
      <c r="G170" s="210"/>
      <c r="H170" s="210"/>
      <c r="I170" s="210"/>
      <c r="J170" s="210"/>
      <c r="K170" s="211"/>
    </row>
    <row r="171" s="1" customFormat="1" ht="45" customHeight="1">
      <c r="B171" s="212"/>
      <c r="C171" s="213" t="s">
        <v>401</v>
      </c>
      <c r="D171" s="213"/>
      <c r="E171" s="213"/>
      <c r="F171" s="213"/>
      <c r="G171" s="213"/>
      <c r="H171" s="213"/>
      <c r="I171" s="213"/>
      <c r="J171" s="213"/>
      <c r="K171" s="214"/>
    </row>
    <row r="172" s="1" customFormat="1" ht="17.25" customHeight="1">
      <c r="B172" s="212"/>
      <c r="C172" s="237" t="s">
        <v>329</v>
      </c>
      <c r="D172" s="237"/>
      <c r="E172" s="237"/>
      <c r="F172" s="237" t="s">
        <v>330</v>
      </c>
      <c r="G172" s="280"/>
      <c r="H172" s="281" t="s">
        <v>53</v>
      </c>
      <c r="I172" s="281" t="s">
        <v>56</v>
      </c>
      <c r="J172" s="237" t="s">
        <v>331</v>
      </c>
      <c r="K172" s="214"/>
    </row>
    <row r="173" s="1" customFormat="1" ht="17.25" customHeight="1">
      <c r="B173" s="215"/>
      <c r="C173" s="239" t="s">
        <v>332</v>
      </c>
      <c r="D173" s="239"/>
      <c r="E173" s="239"/>
      <c r="F173" s="240" t="s">
        <v>333</v>
      </c>
      <c r="G173" s="282"/>
      <c r="H173" s="283"/>
      <c r="I173" s="283"/>
      <c r="J173" s="239" t="s">
        <v>334</v>
      </c>
      <c r="K173" s="217"/>
    </row>
    <row r="174" s="1" customFormat="1" ht="5.25" customHeight="1">
      <c r="B174" s="247"/>
      <c r="C174" s="242"/>
      <c r="D174" s="242"/>
      <c r="E174" s="242"/>
      <c r="F174" s="242"/>
      <c r="G174" s="243"/>
      <c r="H174" s="242"/>
      <c r="I174" s="242"/>
      <c r="J174" s="242"/>
      <c r="K174" s="270"/>
    </row>
    <row r="175" s="1" customFormat="1" ht="15" customHeight="1">
      <c r="B175" s="247"/>
      <c r="C175" s="222" t="s">
        <v>338</v>
      </c>
      <c r="D175" s="222"/>
      <c r="E175" s="222"/>
      <c r="F175" s="245" t="s">
        <v>335</v>
      </c>
      <c r="G175" s="222"/>
      <c r="H175" s="222" t="s">
        <v>375</v>
      </c>
      <c r="I175" s="222" t="s">
        <v>337</v>
      </c>
      <c r="J175" s="222">
        <v>120</v>
      </c>
      <c r="K175" s="270"/>
    </row>
    <row r="176" s="1" customFormat="1" ht="15" customHeight="1">
      <c r="B176" s="247"/>
      <c r="C176" s="222" t="s">
        <v>384</v>
      </c>
      <c r="D176" s="222"/>
      <c r="E176" s="222"/>
      <c r="F176" s="245" t="s">
        <v>335</v>
      </c>
      <c r="G176" s="222"/>
      <c r="H176" s="222" t="s">
        <v>385</v>
      </c>
      <c r="I176" s="222" t="s">
        <v>337</v>
      </c>
      <c r="J176" s="222" t="s">
        <v>386</v>
      </c>
      <c r="K176" s="270"/>
    </row>
    <row r="177" s="1" customFormat="1" ht="15" customHeight="1">
      <c r="B177" s="247"/>
      <c r="C177" s="222" t="s">
        <v>283</v>
      </c>
      <c r="D177" s="222"/>
      <c r="E177" s="222"/>
      <c r="F177" s="245" t="s">
        <v>335</v>
      </c>
      <c r="G177" s="222"/>
      <c r="H177" s="222" t="s">
        <v>402</v>
      </c>
      <c r="I177" s="222" t="s">
        <v>337</v>
      </c>
      <c r="J177" s="222" t="s">
        <v>386</v>
      </c>
      <c r="K177" s="270"/>
    </row>
    <row r="178" s="1" customFormat="1" ht="15" customHeight="1">
      <c r="B178" s="247"/>
      <c r="C178" s="222" t="s">
        <v>340</v>
      </c>
      <c r="D178" s="222"/>
      <c r="E178" s="222"/>
      <c r="F178" s="245" t="s">
        <v>341</v>
      </c>
      <c r="G178" s="222"/>
      <c r="H178" s="222" t="s">
        <v>402</v>
      </c>
      <c r="I178" s="222" t="s">
        <v>337</v>
      </c>
      <c r="J178" s="222">
        <v>50</v>
      </c>
      <c r="K178" s="270"/>
    </row>
    <row r="179" s="1" customFormat="1" ht="15" customHeight="1">
      <c r="B179" s="247"/>
      <c r="C179" s="222" t="s">
        <v>343</v>
      </c>
      <c r="D179" s="222"/>
      <c r="E179" s="222"/>
      <c r="F179" s="245" t="s">
        <v>335</v>
      </c>
      <c r="G179" s="222"/>
      <c r="H179" s="222" t="s">
        <v>402</v>
      </c>
      <c r="I179" s="222" t="s">
        <v>345</v>
      </c>
      <c r="J179" s="222"/>
      <c r="K179" s="270"/>
    </row>
    <row r="180" s="1" customFormat="1" ht="15" customHeight="1">
      <c r="B180" s="247"/>
      <c r="C180" s="222" t="s">
        <v>354</v>
      </c>
      <c r="D180" s="222"/>
      <c r="E180" s="222"/>
      <c r="F180" s="245" t="s">
        <v>341</v>
      </c>
      <c r="G180" s="222"/>
      <c r="H180" s="222" t="s">
        <v>402</v>
      </c>
      <c r="I180" s="222" t="s">
        <v>337</v>
      </c>
      <c r="J180" s="222">
        <v>50</v>
      </c>
      <c r="K180" s="270"/>
    </row>
    <row r="181" s="1" customFormat="1" ht="15" customHeight="1">
      <c r="B181" s="247"/>
      <c r="C181" s="222" t="s">
        <v>362</v>
      </c>
      <c r="D181" s="222"/>
      <c r="E181" s="222"/>
      <c r="F181" s="245" t="s">
        <v>341</v>
      </c>
      <c r="G181" s="222"/>
      <c r="H181" s="222" t="s">
        <v>402</v>
      </c>
      <c r="I181" s="222" t="s">
        <v>337</v>
      </c>
      <c r="J181" s="222">
        <v>50</v>
      </c>
      <c r="K181" s="270"/>
    </row>
    <row r="182" s="1" customFormat="1" ht="15" customHeight="1">
      <c r="B182" s="247"/>
      <c r="C182" s="222" t="s">
        <v>360</v>
      </c>
      <c r="D182" s="222"/>
      <c r="E182" s="222"/>
      <c r="F182" s="245" t="s">
        <v>341</v>
      </c>
      <c r="G182" s="222"/>
      <c r="H182" s="222" t="s">
        <v>402</v>
      </c>
      <c r="I182" s="222" t="s">
        <v>337</v>
      </c>
      <c r="J182" s="222">
        <v>50</v>
      </c>
      <c r="K182" s="270"/>
    </row>
    <row r="183" s="1" customFormat="1" ht="15" customHeight="1">
      <c r="B183" s="247"/>
      <c r="C183" s="222" t="s">
        <v>90</v>
      </c>
      <c r="D183" s="222"/>
      <c r="E183" s="222"/>
      <c r="F183" s="245" t="s">
        <v>335</v>
      </c>
      <c r="G183" s="222"/>
      <c r="H183" s="222" t="s">
        <v>403</v>
      </c>
      <c r="I183" s="222" t="s">
        <v>404</v>
      </c>
      <c r="J183" s="222"/>
      <c r="K183" s="270"/>
    </row>
    <row r="184" s="1" customFormat="1" ht="15" customHeight="1">
      <c r="B184" s="247"/>
      <c r="C184" s="222" t="s">
        <v>56</v>
      </c>
      <c r="D184" s="222"/>
      <c r="E184" s="222"/>
      <c r="F184" s="245" t="s">
        <v>335</v>
      </c>
      <c r="G184" s="222"/>
      <c r="H184" s="222" t="s">
        <v>405</v>
      </c>
      <c r="I184" s="222" t="s">
        <v>406</v>
      </c>
      <c r="J184" s="222">
        <v>1</v>
      </c>
      <c r="K184" s="270"/>
    </row>
    <row r="185" s="1" customFormat="1" ht="15" customHeight="1">
      <c r="B185" s="247"/>
      <c r="C185" s="222" t="s">
        <v>52</v>
      </c>
      <c r="D185" s="222"/>
      <c r="E185" s="222"/>
      <c r="F185" s="245" t="s">
        <v>335</v>
      </c>
      <c r="G185" s="222"/>
      <c r="H185" s="222" t="s">
        <v>407</v>
      </c>
      <c r="I185" s="222" t="s">
        <v>337</v>
      </c>
      <c r="J185" s="222">
        <v>20</v>
      </c>
      <c r="K185" s="270"/>
    </row>
    <row r="186" s="1" customFormat="1" ht="15" customHeight="1">
      <c r="B186" s="247"/>
      <c r="C186" s="222" t="s">
        <v>53</v>
      </c>
      <c r="D186" s="222"/>
      <c r="E186" s="222"/>
      <c r="F186" s="245" t="s">
        <v>335</v>
      </c>
      <c r="G186" s="222"/>
      <c r="H186" s="222" t="s">
        <v>408</v>
      </c>
      <c r="I186" s="222" t="s">
        <v>337</v>
      </c>
      <c r="J186" s="222">
        <v>255</v>
      </c>
      <c r="K186" s="270"/>
    </row>
    <row r="187" s="1" customFormat="1" ht="15" customHeight="1">
      <c r="B187" s="247"/>
      <c r="C187" s="222" t="s">
        <v>91</v>
      </c>
      <c r="D187" s="222"/>
      <c r="E187" s="222"/>
      <c r="F187" s="245" t="s">
        <v>335</v>
      </c>
      <c r="G187" s="222"/>
      <c r="H187" s="222" t="s">
        <v>299</v>
      </c>
      <c r="I187" s="222" t="s">
        <v>337</v>
      </c>
      <c r="J187" s="222">
        <v>10</v>
      </c>
      <c r="K187" s="270"/>
    </row>
    <row r="188" s="1" customFormat="1" ht="15" customHeight="1">
      <c r="B188" s="247"/>
      <c r="C188" s="222" t="s">
        <v>92</v>
      </c>
      <c r="D188" s="222"/>
      <c r="E188" s="222"/>
      <c r="F188" s="245" t="s">
        <v>335</v>
      </c>
      <c r="G188" s="222"/>
      <c r="H188" s="222" t="s">
        <v>409</v>
      </c>
      <c r="I188" s="222" t="s">
        <v>370</v>
      </c>
      <c r="J188" s="222"/>
      <c r="K188" s="270"/>
    </row>
    <row r="189" s="1" customFormat="1" ht="15" customHeight="1">
      <c r="B189" s="247"/>
      <c r="C189" s="222" t="s">
        <v>410</v>
      </c>
      <c r="D189" s="222"/>
      <c r="E189" s="222"/>
      <c r="F189" s="245" t="s">
        <v>335</v>
      </c>
      <c r="G189" s="222"/>
      <c r="H189" s="222" t="s">
        <v>411</v>
      </c>
      <c r="I189" s="222" t="s">
        <v>370</v>
      </c>
      <c r="J189" s="222"/>
      <c r="K189" s="270"/>
    </row>
    <row r="190" s="1" customFormat="1" ht="15" customHeight="1">
      <c r="B190" s="247"/>
      <c r="C190" s="222" t="s">
        <v>399</v>
      </c>
      <c r="D190" s="222"/>
      <c r="E190" s="222"/>
      <c r="F190" s="245" t="s">
        <v>335</v>
      </c>
      <c r="G190" s="222"/>
      <c r="H190" s="222" t="s">
        <v>412</v>
      </c>
      <c r="I190" s="222" t="s">
        <v>370</v>
      </c>
      <c r="J190" s="222"/>
      <c r="K190" s="270"/>
    </row>
    <row r="191" s="1" customFormat="1" ht="15" customHeight="1">
      <c r="B191" s="247"/>
      <c r="C191" s="222" t="s">
        <v>94</v>
      </c>
      <c r="D191" s="222"/>
      <c r="E191" s="222"/>
      <c r="F191" s="245" t="s">
        <v>341</v>
      </c>
      <c r="G191" s="222"/>
      <c r="H191" s="222" t="s">
        <v>413</v>
      </c>
      <c r="I191" s="222" t="s">
        <v>337</v>
      </c>
      <c r="J191" s="222">
        <v>50</v>
      </c>
      <c r="K191" s="270"/>
    </row>
    <row r="192" s="1" customFormat="1" ht="15" customHeight="1">
      <c r="B192" s="247"/>
      <c r="C192" s="222" t="s">
        <v>414</v>
      </c>
      <c r="D192" s="222"/>
      <c r="E192" s="222"/>
      <c r="F192" s="245" t="s">
        <v>341</v>
      </c>
      <c r="G192" s="222"/>
      <c r="H192" s="222" t="s">
        <v>415</v>
      </c>
      <c r="I192" s="222" t="s">
        <v>416</v>
      </c>
      <c r="J192" s="222"/>
      <c r="K192" s="270"/>
    </row>
    <row r="193" s="1" customFormat="1" ht="15" customHeight="1">
      <c r="B193" s="247"/>
      <c r="C193" s="222" t="s">
        <v>417</v>
      </c>
      <c r="D193" s="222"/>
      <c r="E193" s="222"/>
      <c r="F193" s="245" t="s">
        <v>341</v>
      </c>
      <c r="G193" s="222"/>
      <c r="H193" s="222" t="s">
        <v>418</v>
      </c>
      <c r="I193" s="222" t="s">
        <v>416</v>
      </c>
      <c r="J193" s="222"/>
      <c r="K193" s="270"/>
    </row>
    <row r="194" s="1" customFormat="1" ht="15" customHeight="1">
      <c r="B194" s="247"/>
      <c r="C194" s="222" t="s">
        <v>419</v>
      </c>
      <c r="D194" s="222"/>
      <c r="E194" s="222"/>
      <c r="F194" s="245" t="s">
        <v>341</v>
      </c>
      <c r="G194" s="222"/>
      <c r="H194" s="222" t="s">
        <v>420</v>
      </c>
      <c r="I194" s="222" t="s">
        <v>416</v>
      </c>
      <c r="J194" s="222"/>
      <c r="K194" s="270"/>
    </row>
    <row r="195" s="1" customFormat="1" ht="15" customHeight="1">
      <c r="B195" s="247"/>
      <c r="C195" s="284" t="s">
        <v>421</v>
      </c>
      <c r="D195" s="222"/>
      <c r="E195" s="222"/>
      <c r="F195" s="245" t="s">
        <v>341</v>
      </c>
      <c r="G195" s="222"/>
      <c r="H195" s="222" t="s">
        <v>422</v>
      </c>
      <c r="I195" s="222" t="s">
        <v>423</v>
      </c>
      <c r="J195" s="285" t="s">
        <v>424</v>
      </c>
      <c r="K195" s="270"/>
    </row>
    <row r="196" s="13" customFormat="1" ht="15" customHeight="1">
      <c r="B196" s="286"/>
      <c r="C196" s="287" t="s">
        <v>425</v>
      </c>
      <c r="D196" s="288"/>
      <c r="E196" s="288"/>
      <c r="F196" s="289" t="s">
        <v>341</v>
      </c>
      <c r="G196" s="288"/>
      <c r="H196" s="288" t="s">
        <v>426</v>
      </c>
      <c r="I196" s="288" t="s">
        <v>423</v>
      </c>
      <c r="J196" s="290" t="s">
        <v>424</v>
      </c>
      <c r="K196" s="291"/>
    </row>
    <row r="197" s="1" customFormat="1" ht="15" customHeight="1">
      <c r="B197" s="247"/>
      <c r="C197" s="284" t="s">
        <v>41</v>
      </c>
      <c r="D197" s="222"/>
      <c r="E197" s="222"/>
      <c r="F197" s="245" t="s">
        <v>335</v>
      </c>
      <c r="G197" s="222"/>
      <c r="H197" s="219" t="s">
        <v>427</v>
      </c>
      <c r="I197" s="222" t="s">
        <v>428</v>
      </c>
      <c r="J197" s="222"/>
      <c r="K197" s="270"/>
    </row>
    <row r="198" s="1" customFormat="1" ht="15" customHeight="1">
      <c r="B198" s="247"/>
      <c r="C198" s="284" t="s">
        <v>429</v>
      </c>
      <c r="D198" s="222"/>
      <c r="E198" s="222"/>
      <c r="F198" s="245" t="s">
        <v>335</v>
      </c>
      <c r="G198" s="222"/>
      <c r="H198" s="222" t="s">
        <v>430</v>
      </c>
      <c r="I198" s="222" t="s">
        <v>370</v>
      </c>
      <c r="J198" s="222"/>
      <c r="K198" s="270"/>
    </row>
    <row r="199" s="1" customFormat="1" ht="15" customHeight="1">
      <c r="B199" s="247"/>
      <c r="C199" s="284" t="s">
        <v>431</v>
      </c>
      <c r="D199" s="222"/>
      <c r="E199" s="222"/>
      <c r="F199" s="245" t="s">
        <v>335</v>
      </c>
      <c r="G199" s="222"/>
      <c r="H199" s="222" t="s">
        <v>432</v>
      </c>
      <c r="I199" s="222" t="s">
        <v>370</v>
      </c>
      <c r="J199" s="222"/>
      <c r="K199" s="270"/>
    </row>
    <row r="200" s="1" customFormat="1" ht="15" customHeight="1">
      <c r="B200" s="247"/>
      <c r="C200" s="284" t="s">
        <v>433</v>
      </c>
      <c r="D200" s="222"/>
      <c r="E200" s="222"/>
      <c r="F200" s="245" t="s">
        <v>341</v>
      </c>
      <c r="G200" s="222"/>
      <c r="H200" s="222" t="s">
        <v>434</v>
      </c>
      <c r="I200" s="222" t="s">
        <v>370</v>
      </c>
      <c r="J200" s="222"/>
      <c r="K200" s="270"/>
    </row>
    <row r="201" s="1" customFormat="1" ht="15" customHeight="1">
      <c r="B201" s="276"/>
      <c r="C201" s="292"/>
      <c r="D201" s="277"/>
      <c r="E201" s="277"/>
      <c r="F201" s="277"/>
      <c r="G201" s="277"/>
      <c r="H201" s="277"/>
      <c r="I201" s="277"/>
      <c r="J201" s="277"/>
      <c r="K201" s="278"/>
    </row>
    <row r="202" s="1" customFormat="1" ht="18.75" customHeight="1">
      <c r="B202" s="258"/>
      <c r="C202" s="268"/>
      <c r="D202" s="268"/>
      <c r="E202" s="268"/>
      <c r="F202" s="279"/>
      <c r="G202" s="268"/>
      <c r="H202" s="268"/>
      <c r="I202" s="268"/>
      <c r="J202" s="268"/>
      <c r="K202" s="258"/>
    </row>
    <row r="203" s="1" customFormat="1" ht="18.75" customHeight="1"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</row>
    <row r="204" s="1" customFormat="1" ht="13.5">
      <c r="B204" s="209"/>
      <c r="C204" s="210"/>
      <c r="D204" s="210"/>
      <c r="E204" s="210"/>
      <c r="F204" s="210"/>
      <c r="G204" s="210"/>
      <c r="H204" s="210"/>
      <c r="I204" s="210"/>
      <c r="J204" s="210"/>
      <c r="K204" s="211"/>
    </row>
    <row r="205" s="1" customFormat="1" ht="21" customHeight="1">
      <c r="B205" s="212"/>
      <c r="C205" s="213" t="s">
        <v>435</v>
      </c>
      <c r="D205" s="213"/>
      <c r="E205" s="213"/>
      <c r="F205" s="213"/>
      <c r="G205" s="213"/>
      <c r="H205" s="213"/>
      <c r="I205" s="213"/>
      <c r="J205" s="213"/>
      <c r="K205" s="214"/>
    </row>
    <row r="206" s="1" customFormat="1" ht="25.5" customHeight="1">
      <c r="B206" s="212"/>
      <c r="C206" s="293" t="s">
        <v>436</v>
      </c>
      <c r="D206" s="293"/>
      <c r="E206" s="293"/>
      <c r="F206" s="293" t="s">
        <v>437</v>
      </c>
      <c r="G206" s="294"/>
      <c r="H206" s="293" t="s">
        <v>438</v>
      </c>
      <c r="I206" s="293"/>
      <c r="J206" s="293"/>
      <c r="K206" s="214"/>
    </row>
    <row r="207" s="1" customFormat="1" ht="5.25" customHeight="1">
      <c r="B207" s="247"/>
      <c r="C207" s="242"/>
      <c r="D207" s="242"/>
      <c r="E207" s="242"/>
      <c r="F207" s="242"/>
      <c r="G207" s="268"/>
      <c r="H207" s="242"/>
      <c r="I207" s="242"/>
      <c r="J207" s="242"/>
      <c r="K207" s="270"/>
    </row>
    <row r="208" s="1" customFormat="1" ht="15" customHeight="1">
      <c r="B208" s="247"/>
      <c r="C208" s="222" t="s">
        <v>428</v>
      </c>
      <c r="D208" s="222"/>
      <c r="E208" s="222"/>
      <c r="F208" s="245" t="s">
        <v>42</v>
      </c>
      <c r="G208" s="222"/>
      <c r="H208" s="222" t="s">
        <v>439</v>
      </c>
      <c r="I208" s="222"/>
      <c r="J208" s="222"/>
      <c r="K208" s="270"/>
    </row>
    <row r="209" s="1" customFormat="1" ht="15" customHeight="1">
      <c r="B209" s="247"/>
      <c r="C209" s="222"/>
      <c r="D209" s="222"/>
      <c r="E209" s="222"/>
      <c r="F209" s="245" t="s">
        <v>43</v>
      </c>
      <c r="G209" s="222"/>
      <c r="H209" s="222" t="s">
        <v>440</v>
      </c>
      <c r="I209" s="222"/>
      <c r="J209" s="222"/>
      <c r="K209" s="270"/>
    </row>
    <row r="210" s="1" customFormat="1" ht="15" customHeight="1">
      <c r="B210" s="247"/>
      <c r="C210" s="222"/>
      <c r="D210" s="222"/>
      <c r="E210" s="222"/>
      <c r="F210" s="245" t="s">
        <v>46</v>
      </c>
      <c r="G210" s="222"/>
      <c r="H210" s="222" t="s">
        <v>441</v>
      </c>
      <c r="I210" s="222"/>
      <c r="J210" s="222"/>
      <c r="K210" s="270"/>
    </row>
    <row r="211" s="1" customFormat="1" ht="15" customHeight="1">
      <c r="B211" s="247"/>
      <c r="C211" s="222"/>
      <c r="D211" s="222"/>
      <c r="E211" s="222"/>
      <c r="F211" s="245" t="s">
        <v>44</v>
      </c>
      <c r="G211" s="222"/>
      <c r="H211" s="222" t="s">
        <v>442</v>
      </c>
      <c r="I211" s="222"/>
      <c r="J211" s="222"/>
      <c r="K211" s="270"/>
    </row>
    <row r="212" s="1" customFormat="1" ht="15" customHeight="1">
      <c r="B212" s="247"/>
      <c r="C212" s="222"/>
      <c r="D212" s="222"/>
      <c r="E212" s="222"/>
      <c r="F212" s="245" t="s">
        <v>45</v>
      </c>
      <c r="G212" s="222"/>
      <c r="H212" s="222" t="s">
        <v>443</v>
      </c>
      <c r="I212" s="222"/>
      <c r="J212" s="222"/>
      <c r="K212" s="270"/>
    </row>
    <row r="213" s="1" customFormat="1" ht="15" customHeight="1">
      <c r="B213" s="247"/>
      <c r="C213" s="222"/>
      <c r="D213" s="222"/>
      <c r="E213" s="222"/>
      <c r="F213" s="245"/>
      <c r="G213" s="222"/>
      <c r="H213" s="222"/>
      <c r="I213" s="222"/>
      <c r="J213" s="222"/>
      <c r="K213" s="270"/>
    </row>
    <row r="214" s="1" customFormat="1" ht="15" customHeight="1">
      <c r="B214" s="247"/>
      <c r="C214" s="222" t="s">
        <v>382</v>
      </c>
      <c r="D214" s="222"/>
      <c r="E214" s="222"/>
      <c r="F214" s="245" t="s">
        <v>276</v>
      </c>
      <c r="G214" s="222"/>
      <c r="H214" s="222" t="s">
        <v>444</v>
      </c>
      <c r="I214" s="222"/>
      <c r="J214" s="222"/>
      <c r="K214" s="270"/>
    </row>
    <row r="215" s="1" customFormat="1" ht="15" customHeight="1">
      <c r="B215" s="247"/>
      <c r="C215" s="222"/>
      <c r="D215" s="222"/>
      <c r="E215" s="222"/>
      <c r="F215" s="245" t="s">
        <v>77</v>
      </c>
      <c r="G215" s="222"/>
      <c r="H215" s="222" t="s">
        <v>280</v>
      </c>
      <c r="I215" s="222"/>
      <c r="J215" s="222"/>
      <c r="K215" s="270"/>
    </row>
    <row r="216" s="1" customFormat="1" ht="15" customHeight="1">
      <c r="B216" s="247"/>
      <c r="C216" s="222"/>
      <c r="D216" s="222"/>
      <c r="E216" s="222"/>
      <c r="F216" s="245" t="s">
        <v>278</v>
      </c>
      <c r="G216" s="222"/>
      <c r="H216" s="222" t="s">
        <v>445</v>
      </c>
      <c r="I216" s="222"/>
      <c r="J216" s="222"/>
      <c r="K216" s="270"/>
    </row>
    <row r="217" s="1" customFormat="1" ht="15" customHeight="1">
      <c r="B217" s="295"/>
      <c r="C217" s="222"/>
      <c r="D217" s="222"/>
      <c r="E217" s="222"/>
      <c r="F217" s="245" t="s">
        <v>281</v>
      </c>
      <c r="G217" s="284"/>
      <c r="H217" s="274" t="s">
        <v>282</v>
      </c>
      <c r="I217" s="274"/>
      <c r="J217" s="274"/>
      <c r="K217" s="296"/>
    </row>
    <row r="218" s="1" customFormat="1" ht="15" customHeight="1">
      <c r="B218" s="295"/>
      <c r="C218" s="222"/>
      <c r="D218" s="222"/>
      <c r="E218" s="222"/>
      <c r="F218" s="245" t="s">
        <v>102</v>
      </c>
      <c r="G218" s="284"/>
      <c r="H218" s="274" t="s">
        <v>446</v>
      </c>
      <c r="I218" s="274"/>
      <c r="J218" s="274"/>
      <c r="K218" s="296"/>
    </row>
    <row r="219" s="1" customFormat="1" ht="15" customHeight="1">
      <c r="B219" s="295"/>
      <c r="C219" s="222"/>
      <c r="D219" s="222"/>
      <c r="E219" s="222"/>
      <c r="F219" s="245"/>
      <c r="G219" s="284"/>
      <c r="H219" s="274"/>
      <c r="I219" s="274"/>
      <c r="J219" s="274"/>
      <c r="K219" s="296"/>
    </row>
    <row r="220" s="1" customFormat="1" ht="15" customHeight="1">
      <c r="B220" s="295"/>
      <c r="C220" s="222" t="s">
        <v>406</v>
      </c>
      <c r="D220" s="222"/>
      <c r="E220" s="222"/>
      <c r="F220" s="245">
        <v>1</v>
      </c>
      <c r="G220" s="284"/>
      <c r="H220" s="274" t="s">
        <v>447</v>
      </c>
      <c r="I220" s="274"/>
      <c r="J220" s="274"/>
      <c r="K220" s="296"/>
    </row>
    <row r="221" s="1" customFormat="1" ht="15" customHeight="1">
      <c r="B221" s="295"/>
      <c r="C221" s="222"/>
      <c r="D221" s="222"/>
      <c r="E221" s="222"/>
      <c r="F221" s="245">
        <v>2</v>
      </c>
      <c r="G221" s="284"/>
      <c r="H221" s="274" t="s">
        <v>448</v>
      </c>
      <c r="I221" s="274"/>
      <c r="J221" s="274"/>
      <c r="K221" s="296"/>
    </row>
    <row r="222" s="1" customFormat="1" ht="15" customHeight="1">
      <c r="B222" s="295"/>
      <c r="C222" s="222"/>
      <c r="D222" s="222"/>
      <c r="E222" s="222"/>
      <c r="F222" s="245">
        <v>3</v>
      </c>
      <c r="G222" s="284"/>
      <c r="H222" s="274" t="s">
        <v>449</v>
      </c>
      <c r="I222" s="274"/>
      <c r="J222" s="274"/>
      <c r="K222" s="296"/>
    </row>
    <row r="223" s="1" customFormat="1" ht="15" customHeight="1">
      <c r="B223" s="295"/>
      <c r="C223" s="222"/>
      <c r="D223" s="222"/>
      <c r="E223" s="222"/>
      <c r="F223" s="245">
        <v>4</v>
      </c>
      <c r="G223" s="284"/>
      <c r="H223" s="274" t="s">
        <v>450</v>
      </c>
      <c r="I223" s="274"/>
      <c r="J223" s="274"/>
      <c r="K223" s="296"/>
    </row>
    <row r="224" s="1" customFormat="1" ht="12.75" customHeight="1">
      <c r="B224" s="297"/>
      <c r="C224" s="298"/>
      <c r="D224" s="298"/>
      <c r="E224" s="298"/>
      <c r="F224" s="298"/>
      <c r="G224" s="298"/>
      <c r="H224" s="298"/>
      <c r="I224" s="298"/>
      <c r="J224" s="298"/>
      <c r="K224" s="29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2026-01-14T07:38:12Z</dcterms:created>
  <dcterms:modified xsi:type="dcterms:W3CDTF">2026-01-14T07:38:13Z</dcterms:modified>
</cp:coreProperties>
</file>